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8_{CE82D4BA-8256-421F-BB63-0A4E0F69D7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7" i="2" l="1"/>
  <c r="M53" i="2" s="1"/>
  <c r="K27" i="2"/>
  <c r="I27" i="2"/>
  <c r="I53" i="2" s="1"/>
  <c r="G27" i="2"/>
  <c r="G53" i="2" s="1"/>
  <c r="E27" i="2"/>
  <c r="C27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</calcChain>
</file>

<file path=xl/sharedStrings.xml><?xml version="1.0" encoding="utf-8"?>
<sst xmlns="http://schemas.openxmlformats.org/spreadsheetml/2006/main" count="49" uniqueCount="30">
  <si>
    <t>Carbón</t>
  </si>
  <si>
    <t>TOTAL</t>
  </si>
  <si>
    <t>Gases Derivados del Carbón</t>
  </si>
  <si>
    <t>Gas</t>
  </si>
  <si>
    <t>Electricidad</t>
  </si>
  <si>
    <t>(%)</t>
  </si>
  <si>
    <t>ktep</t>
  </si>
  <si>
    <t>P.Petrolíferos</t>
  </si>
  <si>
    <t>Energias renovables y residuos</t>
  </si>
  <si>
    <t>AÑO</t>
  </si>
  <si>
    <t>Ktep.</t>
  </si>
  <si>
    <t>Metodología : A.I.E.</t>
  </si>
  <si>
    <t>Fuente : MINETUR.SEE</t>
  </si>
  <si>
    <t>Cuadro 1.3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</si>
  <si>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</t>
    </r>
  </si>
  <si>
    <t>Usos No energéticos</t>
  </si>
  <si>
    <t>s.d.</t>
  </si>
  <si>
    <t>Prod. Petrol.</t>
  </si>
  <si>
    <t>Resid. no renov.</t>
  </si>
  <si>
    <t>TOTAL (*)</t>
  </si>
  <si>
    <t>Gas (*)</t>
  </si>
  <si>
    <t>Prod. Petrol (*)</t>
  </si>
  <si>
    <t>Carbón       (*)</t>
  </si>
  <si>
    <t>Energ. Renov.</t>
  </si>
  <si>
    <t>Fuente: MITECO y Foro Nuclear (Estimación 2019 con datos de Carbunión, CORES, Sedigas, CNMC y REE)</t>
  </si>
  <si>
    <t>SERIE HISTÓRICA DEL CONSUMO DE ENERGÍA FINAL EN ESPAÑA</t>
  </si>
  <si>
    <t xml:space="preserve">(*) Incluyen usos no energéticos    </t>
  </si>
  <si>
    <t>s.d  sin datos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</si>
  <si>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respecto al año anterior   </t>
    </r>
  </si>
  <si>
    <t>Metodología: 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</si>
</sst>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0.0"/>
    <numFmt numFmtId="168" formatCode="#,##0.0"/>
    <numFmt numFmtId="169" formatCode="&quot; &quot;#,##0.00&quot;   &quot;;&quot;-&quot;#,##0.00&quot;   &quot;;&quot; -&quot;00&quot;   &quot;;&quot; &quot;@&quot; &quot;"/>
    <numFmt numFmtId="170" formatCode="_-* #,##0\ &quot;Pts&quot;_-;\-* #,##0\ &quot;Pts&quot;_-;_-* &quot;-&quot;\ &quot;Pts&quot;_-;_-@_-"/>
  </numFmts>
  <fonts count="6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rebuchet MS"/>
      <family val="2"/>
    </font>
    <font>
      <sz val="10"/>
      <name val="Courier"/>
      <family val="3"/>
    </font>
    <font>
      <b/>
      <sz val="8"/>
      <name val="Arial Rounded MT Bold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b/>
      <sz val="9"/>
      <name val="Arial Rounded MT Bold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1"/>
      <color rgb="FF000000"/>
      <name val="Calibri"/>
      <family val="2"/>
    </font>
    <font>
      <b/>
      <sz val="9"/>
      <color indexed="8"/>
      <name val="Arial Rounded MT Bold"/>
      <family val="2"/>
    </font>
    <font>
      <i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1"/>
      <charset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theme="0" tint="-0.14999847407452621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164" fontId="2" fillId="0" borderId="0" applyFont="0" applyFill="0" applyBorder="0" applyAlignment="0" applyProtection="0"/>
    <xf numFmtId="0" fontId="13" fillId="22" borderId="0" applyNumberFormat="0" applyBorder="0" applyAlignment="0" applyProtection="0"/>
    <xf numFmtId="0" fontId="12" fillId="0" borderId="0"/>
    <xf numFmtId="0" fontId="14" fillId="0" borderId="0"/>
    <xf numFmtId="0" fontId="15" fillId="0" borderId="0"/>
    <xf numFmtId="0" fontId="16" fillId="23" borderId="4" applyNumberFormat="0" applyFont="0" applyAlignment="0" applyProtection="0"/>
    <xf numFmtId="9" fontId="2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9" fillId="0" borderId="8" applyNumberFormat="0" applyFill="0" applyAlignment="0" applyProtection="0"/>
    <xf numFmtId="0" fontId="23" fillId="0" borderId="9" applyNumberFormat="0" applyFill="0" applyAlignment="0" applyProtection="0"/>
    <xf numFmtId="0" fontId="34" fillId="0" borderId="0"/>
    <xf numFmtId="16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1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0" applyNumberFormat="0" applyFill="0" applyBorder="0" applyAlignment="0" applyProtection="0"/>
    <xf numFmtId="0" fontId="37" fillId="33" borderId="0" applyNumberFormat="0" applyBorder="0" applyAlignment="0" applyProtection="0"/>
    <xf numFmtId="0" fontId="44" fillId="32" borderId="0" applyNumberFormat="0" applyBorder="0" applyAlignment="0" applyProtection="0"/>
    <xf numFmtId="0" fontId="45" fillId="45" borderId="0" applyNumberFormat="0" applyBorder="0" applyAlignment="0" applyProtection="0"/>
    <xf numFmtId="0" fontId="42" fillId="36" borderId="21" applyNumberFormat="0" applyAlignment="0" applyProtection="0"/>
    <xf numFmtId="0" fontId="48" fillId="43" borderId="25" applyNumberFormat="0" applyAlignment="0" applyProtection="0"/>
    <xf numFmtId="0" fontId="38" fillId="43" borderId="21" applyNumberFormat="0" applyAlignment="0" applyProtection="0"/>
    <xf numFmtId="0" fontId="40" fillId="0" borderId="23" applyNumberFormat="0" applyFill="0" applyAlignment="0" applyProtection="0"/>
    <xf numFmtId="0" fontId="39" fillId="44" borderId="22" applyNumberFormat="0" applyAlignment="0" applyProtection="0"/>
    <xf numFmtId="0" fontId="52" fillId="0" borderId="0" applyNumberFormat="0" applyFill="0" applyBorder="0" applyAlignment="0" applyProtection="0"/>
    <xf numFmtId="0" fontId="34" fillId="46" borderId="24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29" applyNumberFormat="0" applyFill="0" applyAlignment="0" applyProtection="0"/>
    <xf numFmtId="0" fontId="35" fillId="25" borderId="0" applyNumberFormat="0" applyBorder="0" applyAlignment="0" applyProtection="0"/>
    <xf numFmtId="0" fontId="36" fillId="31" borderId="0" applyNumberFormat="0" applyBorder="0" applyAlignment="0" applyProtection="0"/>
    <xf numFmtId="0" fontId="36" fillId="37" borderId="0" applyNumberFormat="0" applyBorder="0" applyAlignment="0" applyProtection="0"/>
    <xf numFmtId="0" fontId="35" fillId="41" borderId="0" applyNumberFormat="0" applyBorder="0" applyAlignment="0" applyProtection="0"/>
    <xf numFmtId="0" fontId="35" fillId="26" borderId="0" applyNumberFormat="0" applyBorder="0" applyAlignment="0" applyProtection="0"/>
    <xf numFmtId="0" fontId="36" fillId="32" borderId="0" applyNumberFormat="0" applyBorder="0" applyAlignment="0" applyProtection="0"/>
    <xf numFmtId="0" fontId="36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36" fillId="33" borderId="0" applyNumberFormat="0" applyBorder="0" applyAlignment="0" applyProtection="0"/>
    <xf numFmtId="0" fontId="36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5" borderId="0" applyNumberFormat="0" applyBorder="0" applyAlignment="0" applyProtection="0"/>
    <xf numFmtId="0" fontId="36" fillId="37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6" borderId="0" applyNumberFormat="0" applyBorder="0" applyAlignment="0" applyProtection="0"/>
    <xf numFmtId="0" fontId="36" fillId="40" borderId="0" applyNumberFormat="0" applyBorder="0" applyAlignment="0" applyProtection="0"/>
    <xf numFmtId="0" fontId="35" fillId="42" borderId="0" applyNumberForma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Border="0" applyAlignment="0" applyProtection="0"/>
    <xf numFmtId="0" fontId="43" fillId="0" borderId="0" applyNumberFormat="0" applyFill="0" applyBorder="0" applyAlignment="0" applyProtection="0"/>
    <xf numFmtId="0" fontId="34" fillId="0" borderId="0" applyNumberFormat="0" applyFont="0" applyBorder="0" applyProtection="0"/>
    <xf numFmtId="0" fontId="46" fillId="0" borderId="0" applyNumberFormat="0" applyBorder="0" applyProtection="0"/>
    <xf numFmtId="0" fontId="47" fillId="0" borderId="0" applyNumberFormat="0" applyBorder="0" applyProtection="0"/>
    <xf numFmtId="9" fontId="34" fillId="0" borderId="0" applyFont="0" applyFill="0" applyBorder="0" applyAlignment="0" applyProtection="0"/>
    <xf numFmtId="0" fontId="34" fillId="26" borderId="0" applyNumberFormat="0" applyBorder="0" applyAlignment="0" applyProtection="0"/>
    <xf numFmtId="0" fontId="43" fillId="0" borderId="0" applyNumberFormat="0" applyFill="0" applyBorder="0" applyAlignment="0" applyProtection="0"/>
    <xf numFmtId="0" fontId="16" fillId="0" borderId="0"/>
    <xf numFmtId="0" fontId="1" fillId="0" borderId="0"/>
  </cellStyleXfs>
  <cellXfs count="91">
    <xf numFmtId="0" fontId="0" fillId="0" borderId="0" xfId="0"/>
    <xf numFmtId="0" fontId="28" fillId="0" borderId="0" xfId="0" applyFont="1" applyAlignment="1"/>
    <xf numFmtId="166" fontId="31" fillId="0" borderId="0" xfId="38" applyNumberFormat="1" applyFont="1" applyFill="1"/>
    <xf numFmtId="0" fontId="32" fillId="0" borderId="10" xfId="36" applyFont="1" applyFill="1" applyBorder="1" applyAlignment="1" applyProtection="1">
      <alignment horizontal="right"/>
    </xf>
    <xf numFmtId="0" fontId="32" fillId="0" borderId="11" xfId="36" applyFont="1" applyFill="1" applyBorder="1" applyAlignment="1" applyProtection="1">
      <alignment horizontal="left"/>
    </xf>
    <xf numFmtId="165" fontId="32" fillId="0" borderId="12" xfId="32" applyNumberFormat="1" applyFont="1" applyFill="1" applyBorder="1" applyAlignment="1" applyProtection="1">
      <alignment horizontal="right"/>
    </xf>
    <xf numFmtId="0" fontId="32" fillId="0" borderId="12" xfId="36" applyFont="1" applyFill="1" applyBorder="1" applyAlignment="1" applyProtection="1">
      <alignment horizontal="right"/>
    </xf>
    <xf numFmtId="0" fontId="32" fillId="0" borderId="0" xfId="36" applyFont="1" applyFill="1" applyBorder="1" applyAlignment="1" applyProtection="1">
      <alignment horizontal="left"/>
    </xf>
    <xf numFmtId="165" fontId="32" fillId="0" borderId="0" xfId="32" applyNumberFormat="1" applyFont="1" applyFill="1" applyBorder="1" applyAlignment="1" applyProtection="1">
      <alignment horizontal="center"/>
    </xf>
    <xf numFmtId="0" fontId="32" fillId="0" borderId="0" xfId="36" applyFont="1" applyFill="1" applyBorder="1" applyProtection="1"/>
    <xf numFmtId="165" fontId="32" fillId="0" borderId="0" xfId="32" applyNumberFormat="1" applyFont="1" applyFill="1" applyBorder="1" applyProtection="1"/>
    <xf numFmtId="3" fontId="32" fillId="0" borderId="0" xfId="36" applyNumberFormat="1" applyFont="1" applyFill="1" applyAlignment="1" applyProtection="1">
      <alignment horizontal="left"/>
    </xf>
    <xf numFmtId="165" fontId="28" fillId="0" borderId="0" xfId="32" applyNumberFormat="1" applyFont="1" applyFill="1" applyProtection="1"/>
    <xf numFmtId="166" fontId="28" fillId="0" borderId="0" xfId="38" applyNumberFormat="1" applyFont="1" applyFill="1"/>
    <xf numFmtId="3" fontId="28" fillId="0" borderId="0" xfId="36" applyNumberFormat="1" applyFont="1" applyFill="1" applyAlignment="1" applyProtection="1">
      <alignment horizontal="left"/>
    </xf>
    <xf numFmtId="3" fontId="28" fillId="0" borderId="13" xfId="36" applyNumberFormat="1" applyFont="1" applyFill="1" applyBorder="1" applyAlignment="1" applyProtection="1">
      <alignment horizontal="left"/>
    </xf>
    <xf numFmtId="0" fontId="28" fillId="0" borderId="0" xfId="36" applyFont="1" applyFill="1" applyAlignment="1" applyProtection="1">
      <alignment horizontal="left"/>
    </xf>
    <xf numFmtId="0" fontId="28" fillId="0" borderId="0" xfId="36" applyFont="1" applyFill="1" applyProtection="1"/>
    <xf numFmtId="0" fontId="31" fillId="0" borderId="0" xfId="0" applyFont="1" applyFill="1"/>
    <xf numFmtId="165" fontId="31" fillId="0" borderId="0" xfId="0" applyNumberFormat="1" applyFont="1" applyFill="1"/>
    <xf numFmtId="165" fontId="31" fillId="0" borderId="0" xfId="32" applyNumberFormat="1" applyFont="1" applyFill="1"/>
    <xf numFmtId="3" fontId="28" fillId="0" borderId="0" xfId="36" applyNumberFormat="1" applyFont="1" applyFill="1" applyBorder="1" applyAlignment="1" applyProtection="1">
      <alignment horizontal="left"/>
    </xf>
    <xf numFmtId="165" fontId="28" fillId="0" borderId="0" xfId="32" applyNumberFormat="1" applyFont="1" applyFill="1" applyBorder="1" applyProtection="1"/>
    <xf numFmtId="0" fontId="0" fillId="0" borderId="0" xfId="0" applyBorder="1"/>
    <xf numFmtId="165" fontId="28" fillId="0" borderId="0" xfId="32" applyNumberFormat="1" applyFont="1" applyFill="1" applyBorder="1"/>
    <xf numFmtId="167" fontId="33" fillId="0" borderId="0" xfId="0" applyNumberFormat="1" applyFont="1"/>
    <xf numFmtId="0" fontId="33" fillId="0" borderId="0" xfId="0" applyFont="1"/>
    <xf numFmtId="167" fontId="27" fillId="0" borderId="0" xfId="0" applyNumberFormat="1" applyFont="1"/>
    <xf numFmtId="167" fontId="27" fillId="0" borderId="0" xfId="0" applyNumberFormat="1" applyFont="1" applyBorder="1"/>
    <xf numFmtId="0" fontId="24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55" fillId="0" borderId="0" xfId="104" applyFont="1" applyFill="1" applyBorder="1" applyAlignment="1" applyProtection="1">
      <alignment horizontal="center" wrapText="1"/>
    </xf>
    <xf numFmtId="0" fontId="55" fillId="0" borderId="0" xfId="104" applyFont="1" applyFill="1" applyBorder="1" applyAlignment="1" applyProtection="1">
      <alignment horizontal="center"/>
    </xf>
    <xf numFmtId="0" fontId="0" fillId="0" borderId="0" xfId="0" applyAlignment="1"/>
    <xf numFmtId="0" fontId="62" fillId="0" borderId="14" xfId="105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/>
    </xf>
    <xf numFmtId="0" fontId="1" fillId="0" borderId="30" xfId="105" applyFill="1" applyBorder="1" applyAlignment="1">
      <alignment horizontal="center" vertical="center" wrapText="1"/>
    </xf>
    <xf numFmtId="0" fontId="56" fillId="0" borderId="14" xfId="105" applyFont="1" applyFill="1" applyBorder="1" applyAlignment="1">
      <alignment horizontal="center" vertical="center" wrapText="1"/>
    </xf>
    <xf numFmtId="0" fontId="56" fillId="0" borderId="30" xfId="105" applyFont="1" applyFill="1" applyBorder="1" applyAlignment="1">
      <alignment horizontal="center" vertical="center" wrapText="1"/>
    </xf>
    <xf numFmtId="0" fontId="56" fillId="0" borderId="19" xfId="105" applyFont="1" applyFill="1" applyBorder="1" applyAlignment="1">
      <alignment horizontal="center" vertical="center" wrapText="1"/>
    </xf>
    <xf numFmtId="3" fontId="60" fillId="47" borderId="15" xfId="105" applyNumberFormat="1" applyFont="1" applyFill="1" applyBorder="1" applyAlignment="1">
      <alignment vertical="center"/>
    </xf>
    <xf numFmtId="3" fontId="58" fillId="47" borderId="0" xfId="105" applyNumberFormat="1" applyFont="1" applyFill="1" applyBorder="1" applyAlignment="1">
      <alignment horizontal="center" vertical="center"/>
    </xf>
    <xf numFmtId="3" fontId="58" fillId="47" borderId="0" xfId="105" applyNumberFormat="1" applyFont="1" applyFill="1" applyBorder="1" applyAlignment="1">
      <alignment vertical="center"/>
    </xf>
    <xf numFmtId="3" fontId="57" fillId="47" borderId="15" xfId="105" applyNumberFormat="1" applyFont="1" applyFill="1" applyBorder="1" applyAlignment="1">
      <alignment vertical="center"/>
    </xf>
    <xf numFmtId="3" fontId="59" fillId="47" borderId="0" xfId="105" applyNumberFormat="1" applyFont="1" applyFill="1" applyBorder="1" applyAlignment="1">
      <alignment vertical="center"/>
    </xf>
    <xf numFmtId="3" fontId="60" fillId="0" borderId="15" xfId="105" applyNumberFormat="1" applyFont="1" applyBorder="1" applyAlignment="1">
      <alignment vertical="center"/>
    </xf>
    <xf numFmtId="168" fontId="58" fillId="0" borderId="0" xfId="105" applyNumberFormat="1" applyFont="1" applyBorder="1" applyAlignment="1">
      <alignment horizontal="center" vertical="center"/>
    </xf>
    <xf numFmtId="3" fontId="58" fillId="0" borderId="0" xfId="105" applyNumberFormat="1" applyFont="1" applyBorder="1" applyAlignment="1">
      <alignment vertical="center"/>
    </xf>
    <xf numFmtId="3" fontId="58" fillId="0" borderId="0" xfId="105" applyNumberFormat="1" applyFont="1" applyBorder="1" applyAlignment="1">
      <alignment horizontal="center" vertical="center"/>
    </xf>
    <xf numFmtId="3" fontId="57" fillId="0" borderId="15" xfId="105" applyNumberFormat="1" applyFont="1" applyBorder="1" applyAlignment="1">
      <alignment vertical="center"/>
    </xf>
    <xf numFmtId="3" fontId="59" fillId="0" borderId="0" xfId="105" applyNumberFormat="1" applyFont="1" applyBorder="1" applyAlignment="1">
      <alignment vertical="center"/>
    </xf>
    <xf numFmtId="168" fontId="58" fillId="47" borderId="0" xfId="105" applyNumberFormat="1" applyFont="1" applyFill="1" applyBorder="1" applyAlignment="1">
      <alignment horizontal="center" vertical="center"/>
    </xf>
    <xf numFmtId="3" fontId="60" fillId="47" borderId="14" xfId="105" applyNumberFormat="1" applyFont="1" applyFill="1" applyBorder="1" applyAlignment="1">
      <alignment vertical="center"/>
    </xf>
    <xf numFmtId="3" fontId="58" fillId="47" borderId="30" xfId="105" applyNumberFormat="1" applyFont="1" applyFill="1" applyBorder="1" applyAlignment="1">
      <alignment horizontal="center" vertical="center"/>
    </xf>
    <xf numFmtId="3" fontId="58" fillId="47" borderId="30" xfId="105" applyNumberFormat="1" applyFont="1" applyFill="1" applyBorder="1" applyAlignment="1">
      <alignment vertical="center"/>
    </xf>
    <xf numFmtId="3" fontId="57" fillId="47" borderId="14" xfId="105" applyNumberFormat="1" applyFont="1" applyFill="1" applyBorder="1" applyAlignment="1">
      <alignment vertical="center"/>
    </xf>
    <xf numFmtId="3" fontId="59" fillId="47" borderId="30" xfId="105" applyNumberFormat="1" applyFont="1" applyFill="1" applyBorder="1" applyAlignment="1">
      <alignment vertical="center"/>
    </xf>
    <xf numFmtId="3" fontId="59" fillId="47" borderId="19" xfId="105" applyNumberFormat="1" applyFont="1" applyFill="1" applyBorder="1" applyAlignment="1">
      <alignment vertical="center"/>
    </xf>
    <xf numFmtId="3" fontId="59" fillId="0" borderId="16" xfId="105" applyNumberFormat="1" applyFont="1" applyBorder="1" applyAlignment="1">
      <alignment vertical="center"/>
    </xf>
    <xf numFmtId="3" fontId="59" fillId="47" borderId="16" xfId="105" applyNumberFormat="1" applyFont="1" applyFill="1" applyBorder="1" applyAlignment="1">
      <alignment vertical="center"/>
    </xf>
    <xf numFmtId="3" fontId="60" fillId="47" borderId="17" xfId="105" applyNumberFormat="1" applyFont="1" applyFill="1" applyBorder="1" applyAlignment="1">
      <alignment vertical="center"/>
    </xf>
    <xf numFmtId="168" fontId="58" fillId="47" borderId="13" xfId="105" applyNumberFormat="1" applyFont="1" applyFill="1" applyBorder="1" applyAlignment="1">
      <alignment horizontal="center" vertical="center"/>
    </xf>
    <xf numFmtId="3" fontId="58" fillId="47" borderId="13" xfId="105" applyNumberFormat="1" applyFont="1" applyFill="1" applyBorder="1" applyAlignment="1">
      <alignment vertical="center"/>
    </xf>
    <xf numFmtId="3" fontId="58" fillId="47" borderId="13" xfId="105" applyNumberFormat="1" applyFont="1" applyFill="1" applyBorder="1" applyAlignment="1">
      <alignment horizontal="center" vertical="center"/>
    </xf>
    <xf numFmtId="3" fontId="60" fillId="47" borderId="17" xfId="105" applyNumberFormat="1" applyFont="1" applyFill="1" applyBorder="1" applyAlignment="1">
      <alignment horizontal="right" vertical="center"/>
    </xf>
    <xf numFmtId="3" fontId="58" fillId="47" borderId="13" xfId="105" applyNumberFormat="1" applyFont="1" applyFill="1" applyBorder="1" applyAlignment="1">
      <alignment horizontal="right" vertical="center"/>
    </xf>
    <xf numFmtId="3" fontId="58" fillId="47" borderId="18" xfId="105" applyNumberFormat="1" applyFont="1" applyFill="1" applyBorder="1" applyAlignment="1">
      <alignment horizontal="right" vertical="center"/>
    </xf>
    <xf numFmtId="0" fontId="55" fillId="0" borderId="0" xfId="104" applyFont="1" applyFill="1" applyBorder="1" applyAlignment="1" applyProtection="1">
      <alignment horizontal="center" wrapText="1"/>
    </xf>
    <xf numFmtId="165" fontId="28" fillId="0" borderId="20" xfId="32" applyNumberFormat="1" applyFont="1" applyFill="1" applyBorder="1" applyAlignment="1">
      <alignment horizontal="center" vertical="center" wrapText="1"/>
    </xf>
    <xf numFmtId="165" fontId="28" fillId="0" borderId="10" xfId="32" applyNumberFormat="1" applyFont="1" applyFill="1" applyBorder="1" applyAlignment="1">
      <alignment horizontal="center" vertical="center" wrapText="1"/>
    </xf>
    <xf numFmtId="0" fontId="32" fillId="0" borderId="13" xfId="36" applyFont="1" applyFill="1" applyBorder="1" applyAlignment="1" applyProtection="1">
      <alignment horizontal="center"/>
    </xf>
    <xf numFmtId="0" fontId="61" fillId="0" borderId="31" xfId="105" quotePrefix="1" applyNumberFormat="1" applyFont="1" applyFill="1" applyBorder="1" applyAlignment="1">
      <alignment horizontal="center" vertical="center"/>
    </xf>
    <xf numFmtId="0" fontId="61" fillId="0" borderId="32" xfId="105" quotePrefix="1" applyNumberFormat="1" applyFont="1" applyFill="1" applyBorder="1" applyAlignment="1">
      <alignment horizontal="center" vertical="center"/>
    </xf>
    <xf numFmtId="0" fontId="60" fillId="47" borderId="14" xfId="105" applyNumberFormat="1" applyFont="1" applyFill="1" applyBorder="1" applyAlignment="1">
      <alignment horizontal="center" vertical="center"/>
    </xf>
    <xf numFmtId="0" fontId="60" fillId="47" borderId="19" xfId="105" applyNumberFormat="1" applyFont="1" applyFill="1" applyBorder="1" applyAlignment="1">
      <alignment horizontal="center" vertical="center"/>
    </xf>
    <xf numFmtId="0" fontId="60" fillId="0" borderId="15" xfId="105" applyNumberFormat="1" applyFont="1" applyBorder="1" applyAlignment="1">
      <alignment horizontal="center" vertical="center"/>
    </xf>
    <xf numFmtId="0" fontId="60" fillId="0" borderId="16" xfId="105" applyNumberFormat="1" applyFont="1" applyBorder="1" applyAlignment="1">
      <alignment horizontal="center" vertical="center"/>
    </xf>
    <xf numFmtId="0" fontId="60" fillId="47" borderId="15" xfId="105" applyNumberFormat="1" applyFont="1" applyFill="1" applyBorder="1" applyAlignment="1">
      <alignment horizontal="center" vertical="center"/>
    </xf>
    <xf numFmtId="0" fontId="60" fillId="47" borderId="16" xfId="105" applyNumberFormat="1" applyFont="1" applyFill="1" applyBorder="1" applyAlignment="1">
      <alignment horizontal="center" vertical="center"/>
    </xf>
    <xf numFmtId="0" fontId="60" fillId="47" borderId="17" xfId="105" applyNumberFormat="1" applyFont="1" applyFill="1" applyBorder="1" applyAlignment="1">
      <alignment horizontal="center" vertical="center"/>
    </xf>
    <xf numFmtId="0" fontId="60" fillId="47" borderId="18" xfId="105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5" fillId="24" borderId="0" xfId="0" applyFont="1" applyFill="1" applyAlignment="1">
      <alignment horizontal="left" vertical="center"/>
    </xf>
  </cellXfs>
  <cellStyles count="106">
    <cellStyle name="20% - Énfasis1" xfId="1" builtinId="30" customBuiltin="1"/>
    <cellStyle name="20% - Énfasis1 2" xfId="68" xr:uid="{00000000-0005-0000-0000-000001000000}"/>
    <cellStyle name="20% - Énfasis2" xfId="2" builtinId="34" customBuiltin="1"/>
    <cellStyle name="20% - Énfasis2 2" xfId="72" xr:uid="{00000000-0005-0000-0000-000003000000}"/>
    <cellStyle name="20% - Énfasis3" xfId="3" builtinId="38" customBuiltin="1"/>
    <cellStyle name="20% - Énfasis3 2" xfId="76" xr:uid="{00000000-0005-0000-0000-000005000000}"/>
    <cellStyle name="20% - Énfasis4" xfId="4" builtinId="42" customBuiltin="1"/>
    <cellStyle name="20% - Énfasis4 2" xfId="80" xr:uid="{00000000-0005-0000-0000-000007000000}"/>
    <cellStyle name="20% - Énfasis5" xfId="5" builtinId="46" customBuiltin="1"/>
    <cellStyle name="20% - Énfasis5 2" xfId="84" xr:uid="{00000000-0005-0000-0000-000009000000}"/>
    <cellStyle name="20% - Énfasis6" xfId="6" builtinId="50" customBuiltin="1"/>
    <cellStyle name="20% - Énfasis6 2" xfId="88" xr:uid="{00000000-0005-0000-0000-00000B000000}"/>
    <cellStyle name="40% - Énfasis1" xfId="7" builtinId="31" customBuiltin="1"/>
    <cellStyle name="40% - Énfasis1 2" xfId="69" xr:uid="{00000000-0005-0000-0000-00000D000000}"/>
    <cellStyle name="40% - Énfasis2" xfId="8" builtinId="35" customBuiltin="1"/>
    <cellStyle name="40% - Énfasis2 2" xfId="73" xr:uid="{00000000-0005-0000-0000-00000F000000}"/>
    <cellStyle name="40% - Énfasis3" xfId="9" builtinId="39" customBuiltin="1"/>
    <cellStyle name="40% - Énfasis3 2" xfId="77" xr:uid="{00000000-0005-0000-0000-000011000000}"/>
    <cellStyle name="40% - Énfasis4" xfId="10" builtinId="43" customBuiltin="1"/>
    <cellStyle name="40% - Énfasis4 2" xfId="81" xr:uid="{00000000-0005-0000-0000-000013000000}"/>
    <cellStyle name="40% - Énfasis5" xfId="11" builtinId="47" customBuiltin="1"/>
    <cellStyle name="40% - Énfasis5 2" xfId="85" xr:uid="{00000000-0005-0000-0000-000015000000}"/>
    <cellStyle name="40% - Énfasis6" xfId="12" builtinId="51" customBuiltin="1"/>
    <cellStyle name="40% - Énfasis6 2" xfId="89" xr:uid="{00000000-0005-0000-0000-000017000000}"/>
    <cellStyle name="60% - Énfasis1" xfId="13" builtinId="32" customBuiltin="1"/>
    <cellStyle name="60% - Énfasis1 2" xfId="70" xr:uid="{00000000-0005-0000-0000-000019000000}"/>
    <cellStyle name="60% - Énfasis2" xfId="14" builtinId="36" customBuiltin="1"/>
    <cellStyle name="60% - Énfasis2 2" xfId="74" xr:uid="{00000000-0005-0000-0000-00001B000000}"/>
    <cellStyle name="60% - Énfasis3" xfId="15" builtinId="40" customBuiltin="1"/>
    <cellStyle name="60% - Énfasis3 2" xfId="78" xr:uid="{00000000-0005-0000-0000-00001D000000}"/>
    <cellStyle name="60% - Énfasis4" xfId="16" builtinId="44" customBuiltin="1"/>
    <cellStyle name="60% - Énfasis4 2" xfId="82" xr:uid="{00000000-0005-0000-0000-00001F000000}"/>
    <cellStyle name="60% - Énfasis5" xfId="17" builtinId="48" customBuiltin="1"/>
    <cellStyle name="60% - Énfasis5 2" xfId="86" xr:uid="{00000000-0005-0000-0000-000021000000}"/>
    <cellStyle name="60% - Énfasis6" xfId="18" builtinId="52" customBuiltin="1"/>
    <cellStyle name="60% - Énfasis6 2" xfId="90" xr:uid="{00000000-0005-0000-0000-000023000000}"/>
    <cellStyle name="Buena 2" xfId="55" xr:uid="{00000000-0005-0000-0000-000025000000}"/>
    <cellStyle name="Bueno" xfId="19" builtinId="26" customBuiltin="1"/>
    <cellStyle name="Cálculo" xfId="20" builtinId="22" customBuiltin="1"/>
    <cellStyle name="Cálculo 2" xfId="60" xr:uid="{00000000-0005-0000-0000-000027000000}"/>
    <cellStyle name="Celda de comprobación" xfId="21" builtinId="23" customBuiltin="1"/>
    <cellStyle name="Celda de comprobación 2" xfId="62" xr:uid="{00000000-0005-0000-0000-000029000000}"/>
    <cellStyle name="Celda vinculada" xfId="22" builtinId="24" customBuiltin="1"/>
    <cellStyle name="Celda vinculada 2" xfId="61" xr:uid="{00000000-0005-0000-0000-00002B000000}"/>
    <cellStyle name="cf1" xfId="91" xr:uid="{00000000-0005-0000-0000-00002C000000}"/>
    <cellStyle name="cf2" xfId="92" xr:uid="{00000000-0005-0000-0000-00002D000000}"/>
    <cellStyle name="cf3" xfId="93" xr:uid="{00000000-0005-0000-0000-00002E000000}"/>
    <cellStyle name="cf4" xfId="94" xr:uid="{00000000-0005-0000-0000-00002F000000}"/>
    <cellStyle name="cf4 2" xfId="102" xr:uid="{00000000-0005-0000-0000-000030000000}"/>
    <cellStyle name="cf5" xfId="95" xr:uid="{00000000-0005-0000-0000-000031000000}"/>
    <cellStyle name="cf6" xfId="96" xr:uid="{00000000-0005-0000-0000-000032000000}"/>
    <cellStyle name="Encabezado 1" xfId="43" builtinId="16" customBuiltin="1"/>
    <cellStyle name="Encabezado 4" xfId="23" builtinId="19" customBuiltin="1"/>
    <cellStyle name="Encabezado 4 2" xfId="54" xr:uid="{00000000-0005-0000-0000-000034000000}"/>
    <cellStyle name="Énfasis1" xfId="24" builtinId="29" customBuiltin="1"/>
    <cellStyle name="Énfasis1 2" xfId="67" xr:uid="{00000000-0005-0000-0000-000036000000}"/>
    <cellStyle name="Énfasis2" xfId="25" builtinId="33" customBuiltin="1"/>
    <cellStyle name="Énfasis2 2" xfId="71" xr:uid="{00000000-0005-0000-0000-000038000000}"/>
    <cellStyle name="Énfasis3" xfId="26" builtinId="37" customBuiltin="1"/>
    <cellStyle name="Énfasis3 2" xfId="75" xr:uid="{00000000-0005-0000-0000-00003A000000}"/>
    <cellStyle name="Énfasis4" xfId="27" builtinId="41" customBuiltin="1"/>
    <cellStyle name="Énfasis4 2" xfId="79" xr:uid="{00000000-0005-0000-0000-00003C000000}"/>
    <cellStyle name="Énfasis5" xfId="28" builtinId="45" customBuiltin="1"/>
    <cellStyle name="Énfasis5 2" xfId="83" xr:uid="{00000000-0005-0000-0000-00003E000000}"/>
    <cellStyle name="Énfasis6" xfId="29" builtinId="49" customBuiltin="1"/>
    <cellStyle name="Énfasis6 2" xfId="87" xr:uid="{00000000-0005-0000-0000-000040000000}"/>
    <cellStyle name="Entrada" xfId="30" builtinId="20" customBuiltin="1"/>
    <cellStyle name="Entrada 2" xfId="58" xr:uid="{00000000-0005-0000-0000-000042000000}"/>
    <cellStyle name="Hipervínculo" xfId="103" xr:uid="{00000000-0005-0000-0000-000043000000}"/>
    <cellStyle name="Hipervínculo 2" xfId="97" xr:uid="{00000000-0005-0000-0000-000044000000}"/>
    <cellStyle name="Incorrecto" xfId="31" builtinId="27" customBuiltin="1"/>
    <cellStyle name="Incorrecto 2" xfId="56" xr:uid="{00000000-0005-0000-0000-000046000000}"/>
    <cellStyle name="Millares" xfId="32" builtinId="3"/>
    <cellStyle name="Millares 2" xfId="48" xr:uid="{00000000-0005-0000-0000-000048000000}"/>
    <cellStyle name="Neutral" xfId="33" builtinId="28" customBuiltin="1"/>
    <cellStyle name="Neutral 2" xfId="57" xr:uid="{00000000-0005-0000-0000-00004B000000}"/>
    <cellStyle name="Normal" xfId="0" builtinId="0"/>
    <cellStyle name="Normal 10" xfId="34" xr:uid="{00000000-0005-0000-0000-00004D000000}"/>
    <cellStyle name="Normal 10 2" xfId="98" xr:uid="{00000000-0005-0000-0000-00004E000000}"/>
    <cellStyle name="Normal 2" xfId="35" xr:uid="{00000000-0005-0000-0000-00004F000000}"/>
    <cellStyle name="Normal 2 2" xfId="99" xr:uid="{00000000-0005-0000-0000-000050000000}"/>
    <cellStyle name="Normal 3" xfId="100" xr:uid="{00000000-0005-0000-0000-000051000000}"/>
    <cellStyle name="Normal 4" xfId="47" xr:uid="{00000000-0005-0000-0000-000052000000}"/>
    <cellStyle name="Normal 5" xfId="105" xr:uid="{00000000-0005-0000-0000-000053000000}"/>
    <cellStyle name="Normal_CENERGIA" xfId="36" xr:uid="{00000000-0005-0000-0000-000054000000}"/>
    <cellStyle name="Normal_Copia de COYUNTURA CUARTO TRIMESTRE 2010" xfId="104" xr:uid="{00000000-0005-0000-0000-000055000000}"/>
    <cellStyle name="Notas" xfId="37" builtinId="10" customBuiltin="1"/>
    <cellStyle name="Notas 2" xfId="64" xr:uid="{00000000-0005-0000-0000-000057000000}"/>
    <cellStyle name="Porcentaje" xfId="38" xr:uid="{00000000-0005-0000-0000-000058000000}"/>
    <cellStyle name="Porcentual 2" xfId="101" xr:uid="{00000000-0005-0000-0000-000059000000}"/>
    <cellStyle name="Porcentual 3" xfId="49" xr:uid="{00000000-0005-0000-0000-00005A000000}"/>
    <cellStyle name="Salida" xfId="39" builtinId="21" customBuiltin="1"/>
    <cellStyle name="Salida 2" xfId="59" xr:uid="{00000000-0005-0000-0000-00005C000000}"/>
    <cellStyle name="Texto de advertencia" xfId="40" builtinId="11" customBuiltin="1"/>
    <cellStyle name="Texto de advertencia 2" xfId="63" xr:uid="{00000000-0005-0000-0000-00005E000000}"/>
    <cellStyle name="Texto explicativo" xfId="41" builtinId="53" customBuiltin="1"/>
    <cellStyle name="Texto explicativo 2" xfId="65" xr:uid="{00000000-0005-0000-0000-000060000000}"/>
    <cellStyle name="Título" xfId="42" builtinId="15" customBuiltin="1"/>
    <cellStyle name="Título 1 2" xfId="51" xr:uid="{00000000-0005-0000-0000-000063000000}"/>
    <cellStyle name="Título 2" xfId="44" builtinId="17" customBuiltin="1"/>
    <cellStyle name="Título 2 2" xfId="52" xr:uid="{00000000-0005-0000-0000-000065000000}"/>
    <cellStyle name="Título 3" xfId="45" builtinId="18" customBuiltin="1"/>
    <cellStyle name="Título 3 2" xfId="53" xr:uid="{00000000-0005-0000-0000-000067000000}"/>
    <cellStyle name="Título 4" xfId="50" xr:uid="{00000000-0005-0000-0000-000068000000}"/>
    <cellStyle name="Total" xfId="46" builtinId="25" customBuiltin="1"/>
    <cellStyle name="Total 2" xfId="66" xr:uid="{00000000-0005-0000-0000-00006A0000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28"/>
  <sheetViews>
    <sheetView tabSelected="1" zoomScaleNormal="100" workbookViewId="0">
      <selection activeCell="B1" sqref="B1"/>
    </sheetView>
  </sheetViews>
  <sheetFormatPr baseColWidth="10" defaultRowHeight="12.75"/>
  <cols>
    <col min="1" max="1" width="1.42578125" customWidth="1"/>
    <col min="2" max="2" width="12.85546875" style="30" customWidth="1"/>
    <col min="3" max="3" width="1.42578125" style="34" customWidth="1"/>
    <col min="4" max="4" width="11.28515625" style="32" customWidth="1"/>
    <col min="5" max="5" width="11.28515625" style="34" customWidth="1"/>
    <col min="6" max="6" width="11.28515625" style="32" customWidth="1"/>
    <col min="7" max="7" width="11.28515625" style="31" customWidth="1"/>
    <col min="8" max="8" width="11.28515625" style="30" customWidth="1"/>
    <col min="9" max="9" width="11.28515625" style="31" customWidth="1"/>
    <col min="10" max="10" width="11.28515625" style="30" customWidth="1"/>
    <col min="11" max="11" width="11.28515625" style="31" customWidth="1"/>
    <col min="12" max="12" width="11.28515625" style="30" customWidth="1"/>
    <col min="13" max="13" width="11.28515625" style="31" customWidth="1"/>
    <col min="14" max="14" width="11.28515625" style="30" customWidth="1"/>
    <col min="15" max="15" width="11.28515625" style="31" customWidth="1"/>
    <col min="16" max="16" width="1.42578125" customWidth="1"/>
  </cols>
  <sheetData>
    <row r="1" spans="2:15">
      <c r="B1" s="34"/>
      <c r="D1" s="34"/>
      <c r="F1" s="34"/>
      <c r="G1" s="38"/>
      <c r="H1" s="34"/>
      <c r="I1" s="38"/>
      <c r="J1" s="34"/>
      <c r="K1" s="38"/>
      <c r="L1" s="34"/>
      <c r="M1" s="38"/>
      <c r="N1" s="34"/>
      <c r="O1" s="38"/>
    </row>
    <row r="2" spans="2:15">
      <c r="B2" s="90" t="s">
        <v>13</v>
      </c>
      <c r="D2" s="86" t="s">
        <v>25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2:15" ht="40.5" customHeight="1">
      <c r="B4" s="76" t="s">
        <v>6</v>
      </c>
      <c r="C4" s="77"/>
      <c r="D4" s="39" t="s">
        <v>19</v>
      </c>
      <c r="E4" s="40" t="s">
        <v>14</v>
      </c>
      <c r="F4" s="41" t="s">
        <v>22</v>
      </c>
      <c r="G4" s="41" t="s">
        <v>21</v>
      </c>
      <c r="H4" s="41" t="s">
        <v>20</v>
      </c>
      <c r="I4" s="41" t="s">
        <v>23</v>
      </c>
      <c r="J4" s="41" t="s">
        <v>18</v>
      </c>
      <c r="K4" s="41" t="s">
        <v>4</v>
      </c>
      <c r="L4" s="42" t="s">
        <v>15</v>
      </c>
      <c r="M4" s="43" t="s">
        <v>0</v>
      </c>
      <c r="N4" s="43" t="s">
        <v>17</v>
      </c>
      <c r="O4" s="44" t="s">
        <v>3</v>
      </c>
    </row>
    <row r="5" spans="2:15">
      <c r="B5" s="78">
        <v>1990</v>
      </c>
      <c r="C5" s="79"/>
      <c r="D5" s="57">
        <v>63186.466131651854</v>
      </c>
      <c r="E5" s="58" t="s">
        <v>16</v>
      </c>
      <c r="F5" s="59">
        <v>4369.2031623196708</v>
      </c>
      <c r="G5" s="59">
        <v>39729.77204547626</v>
      </c>
      <c r="H5" s="59">
        <v>4324.8925193465166</v>
      </c>
      <c r="I5" s="59">
        <v>3933.8891277347857</v>
      </c>
      <c r="J5" s="58">
        <v>11.942294831374797</v>
      </c>
      <c r="K5" s="59">
        <v>10816.766981943249</v>
      </c>
      <c r="L5" s="60">
        <v>5899.7587656444057</v>
      </c>
      <c r="M5" s="61">
        <v>0</v>
      </c>
      <c r="N5" s="61">
        <v>5525.3821534346034</v>
      </c>
      <c r="O5" s="62">
        <v>374.3766122098022</v>
      </c>
    </row>
    <row r="6" spans="2:15">
      <c r="B6" s="80">
        <v>2000</v>
      </c>
      <c r="C6" s="81"/>
      <c r="D6" s="50">
        <v>89528.236170822565</v>
      </c>
      <c r="E6" s="51">
        <v>6.6925891060222886</v>
      </c>
      <c r="F6" s="52">
        <v>2045.2548963408806</v>
      </c>
      <c r="G6" s="52">
        <v>55513.896054265773</v>
      </c>
      <c r="H6" s="52">
        <v>12293.572656921753</v>
      </c>
      <c r="I6" s="52">
        <v>3470.9553835865099</v>
      </c>
      <c r="J6" s="53">
        <v>0</v>
      </c>
      <c r="K6" s="52">
        <v>16204.557179707652</v>
      </c>
      <c r="L6" s="54">
        <v>9489.6460303811964</v>
      </c>
      <c r="M6" s="55">
        <v>0</v>
      </c>
      <c r="N6" s="55">
        <v>9015.2264259100011</v>
      </c>
      <c r="O6" s="63">
        <v>474.41960447119516</v>
      </c>
    </row>
    <row r="7" spans="2:15">
      <c r="B7" s="82">
        <v>2005</v>
      </c>
      <c r="C7" s="83"/>
      <c r="D7" s="45">
        <v>106560.29528518199</v>
      </c>
      <c r="E7" s="56">
        <v>2.6065263282368081</v>
      </c>
      <c r="F7" s="47">
        <v>2158.2373411674789</v>
      </c>
      <c r="G7" s="47">
        <v>61648.581255374025</v>
      </c>
      <c r="H7" s="47">
        <v>18132.975064488393</v>
      </c>
      <c r="I7" s="47">
        <v>3793.1585459061816</v>
      </c>
      <c r="J7" s="46">
        <v>0</v>
      </c>
      <c r="K7" s="47">
        <v>20827.343078245918</v>
      </c>
      <c r="L7" s="48">
        <v>8434.2743861660456</v>
      </c>
      <c r="M7" s="49">
        <v>0</v>
      </c>
      <c r="N7" s="49">
        <v>7954.4807490207322</v>
      </c>
      <c r="O7" s="64">
        <v>479.79363714531382</v>
      </c>
    </row>
    <row r="8" spans="2:15">
      <c r="B8" s="80">
        <v>2006</v>
      </c>
      <c r="C8" s="81"/>
      <c r="D8" s="50">
        <v>103884.69186490875</v>
      </c>
      <c r="E8" s="51">
        <v>-2.5108821377724762</v>
      </c>
      <c r="F8" s="52">
        <v>2056.1994840928633</v>
      </c>
      <c r="G8" s="52">
        <v>61058.842075093147</v>
      </c>
      <c r="H8" s="52">
        <v>15599.398108340501</v>
      </c>
      <c r="I8" s="52">
        <v>4007.3115267029707</v>
      </c>
      <c r="J8" s="53">
        <v>0</v>
      </c>
      <c r="K8" s="52">
        <v>21162.940670679276</v>
      </c>
      <c r="L8" s="54">
        <v>8059.6517626827181</v>
      </c>
      <c r="M8" s="55">
        <v>59.520397439571987</v>
      </c>
      <c r="N8" s="55">
        <v>7559.2242285277553</v>
      </c>
      <c r="O8" s="63">
        <v>440.90713671539123</v>
      </c>
    </row>
    <row r="9" spans="2:15">
      <c r="B9" s="82">
        <v>2007</v>
      </c>
      <c r="C9" s="83"/>
      <c r="D9" s="45">
        <v>106522.43491449318</v>
      </c>
      <c r="E9" s="56">
        <v>2.5391065827239898</v>
      </c>
      <c r="F9" s="47">
        <v>2214.6794688067262</v>
      </c>
      <c r="G9" s="47">
        <v>62277.023024744434</v>
      </c>
      <c r="H9" s="47">
        <v>16182.867583834908</v>
      </c>
      <c r="I9" s="47">
        <v>4284.2362902455334</v>
      </c>
      <c r="J9" s="46">
        <v>0</v>
      </c>
      <c r="K9" s="47">
        <v>21563.628546861564</v>
      </c>
      <c r="L9" s="48">
        <v>8041.1627018247827</v>
      </c>
      <c r="M9" s="49">
        <v>59.520397439571987</v>
      </c>
      <c r="N9" s="49">
        <v>7505.0945829750644</v>
      </c>
      <c r="O9" s="64">
        <v>476.54772141014621</v>
      </c>
    </row>
    <row r="10" spans="2:15">
      <c r="B10" s="80">
        <v>2008</v>
      </c>
      <c r="C10" s="81"/>
      <c r="D10" s="50">
        <v>102729.50312888125</v>
      </c>
      <c r="E10" s="51">
        <v>-3.5606882143245806</v>
      </c>
      <c r="F10" s="52">
        <v>2037.396102034967</v>
      </c>
      <c r="G10" s="52">
        <v>59269.594917359311</v>
      </c>
      <c r="H10" s="52">
        <v>15070.937231298365</v>
      </c>
      <c r="I10" s="52">
        <v>4417.4390226425912</v>
      </c>
      <c r="J10" s="53">
        <v>0</v>
      </c>
      <c r="K10" s="52">
        <v>21934.135855546003</v>
      </c>
      <c r="L10" s="54">
        <v>7745.2827935416062</v>
      </c>
      <c r="M10" s="55">
        <v>60.189165950128974</v>
      </c>
      <c r="N10" s="55">
        <v>7293.0042036877803</v>
      </c>
      <c r="O10" s="63">
        <v>392.08942390369731</v>
      </c>
    </row>
    <row r="11" spans="2:15">
      <c r="B11" s="82">
        <v>2009</v>
      </c>
      <c r="C11" s="83"/>
      <c r="D11" s="45">
        <v>95275.739610203498</v>
      </c>
      <c r="E11" s="56">
        <v>-7.2557184563878279</v>
      </c>
      <c r="F11" s="47">
        <v>1433.6724945065446</v>
      </c>
      <c r="G11" s="47">
        <v>54826.136906467946</v>
      </c>
      <c r="H11" s="47">
        <v>13381.362854686156</v>
      </c>
      <c r="I11" s="47">
        <v>5017.3704499856685</v>
      </c>
      <c r="J11" s="46">
        <v>0</v>
      </c>
      <c r="K11" s="47">
        <v>20617.196904557179</v>
      </c>
      <c r="L11" s="48">
        <v>7229.6813795738981</v>
      </c>
      <c r="M11" s="49">
        <v>0</v>
      </c>
      <c r="N11" s="49">
        <v>6850.8980605713186</v>
      </c>
      <c r="O11" s="64">
        <v>378.7833190025795</v>
      </c>
    </row>
    <row r="12" spans="2:15">
      <c r="B12" s="80">
        <v>2010</v>
      </c>
      <c r="C12" s="81"/>
      <c r="D12" s="50">
        <v>96554.501767459631</v>
      </c>
      <c r="E12" s="51">
        <v>1.3421697511747099</v>
      </c>
      <c r="F12" s="52">
        <v>1636.5517817903888</v>
      </c>
      <c r="G12" s="52">
        <v>53667.688927104224</v>
      </c>
      <c r="H12" s="52">
        <v>14817.347377472057</v>
      </c>
      <c r="I12" s="52">
        <v>5383.7305340594248</v>
      </c>
      <c r="J12" s="53">
        <v>0</v>
      </c>
      <c r="K12" s="52">
        <v>21049.183147033535</v>
      </c>
      <c r="L12" s="54">
        <v>7110.3348619470717</v>
      </c>
      <c r="M12" s="55">
        <v>0</v>
      </c>
      <c r="N12" s="55">
        <v>6640.1070029616894</v>
      </c>
      <c r="O12" s="63">
        <v>470.22785898538262</v>
      </c>
    </row>
    <row r="13" spans="2:15">
      <c r="B13" s="82">
        <v>2011</v>
      </c>
      <c r="C13" s="83"/>
      <c r="D13" s="45">
        <v>93758.188783796693</v>
      </c>
      <c r="E13" s="56">
        <v>-2.8960979886753853</v>
      </c>
      <c r="F13" s="47">
        <v>1904.3044807490207</v>
      </c>
      <c r="G13" s="47">
        <v>50595.961115888022</v>
      </c>
      <c r="H13" s="47">
        <v>14485.511607910577</v>
      </c>
      <c r="I13" s="47">
        <v>5834.406420177701</v>
      </c>
      <c r="J13" s="46">
        <v>0</v>
      </c>
      <c r="K13" s="47">
        <v>20938.005159071367</v>
      </c>
      <c r="L13" s="48">
        <v>6842.3855928155153</v>
      </c>
      <c r="M13" s="49">
        <v>0</v>
      </c>
      <c r="N13" s="49">
        <v>6357.389892041655</v>
      </c>
      <c r="O13" s="64">
        <v>484.99570077386068</v>
      </c>
    </row>
    <row r="14" spans="2:15">
      <c r="B14" s="80">
        <v>2012</v>
      </c>
      <c r="C14" s="81"/>
      <c r="D14" s="50">
        <v>89443.442318715955</v>
      </c>
      <c r="E14" s="51">
        <v>-4.6019942589019092</v>
      </c>
      <c r="F14" s="52">
        <v>1495.1141683385879</v>
      </c>
      <c r="G14" s="52">
        <v>45978.754657494981</v>
      </c>
      <c r="H14" s="52">
        <v>14988.564058469476</v>
      </c>
      <c r="I14" s="52">
        <v>6323.3998041463647</v>
      </c>
      <c r="J14" s="53">
        <v>0</v>
      </c>
      <c r="K14" s="52">
        <v>20657.60963026655</v>
      </c>
      <c r="L14" s="54">
        <v>6042.891946116365</v>
      </c>
      <c r="M14" s="55">
        <v>0</v>
      </c>
      <c r="N14" s="55">
        <v>5688.2917741473193</v>
      </c>
      <c r="O14" s="63">
        <v>354.60017196904556</v>
      </c>
    </row>
    <row r="15" spans="2:15">
      <c r="B15" s="82">
        <v>2013</v>
      </c>
      <c r="C15" s="83"/>
      <c r="D15" s="45">
        <v>85878.286161268741</v>
      </c>
      <c r="E15" s="56">
        <v>-3.9859335296414558</v>
      </c>
      <c r="F15" s="47">
        <v>1769.5568214388079</v>
      </c>
      <c r="G15" s="47">
        <v>43995.122766790868</v>
      </c>
      <c r="H15" s="47">
        <v>15256.706792777301</v>
      </c>
      <c r="I15" s="47">
        <v>5072.9788860227372</v>
      </c>
      <c r="J15" s="46">
        <v>0</v>
      </c>
      <c r="K15" s="47">
        <v>19783.920894239032</v>
      </c>
      <c r="L15" s="48">
        <v>5067.4668004203686</v>
      </c>
      <c r="M15" s="49">
        <v>0</v>
      </c>
      <c r="N15" s="49">
        <v>4596.9594917359318</v>
      </c>
      <c r="O15" s="64">
        <v>470.50730868443679</v>
      </c>
    </row>
    <row r="16" spans="2:15">
      <c r="B16" s="80">
        <v>2014</v>
      </c>
      <c r="C16" s="81"/>
      <c r="D16" s="50">
        <v>83545.771637145313</v>
      </c>
      <c r="E16" s="51">
        <v>-2.7160701830300336</v>
      </c>
      <c r="F16" s="52">
        <v>1488.145122766791</v>
      </c>
      <c r="G16" s="52">
        <v>42637.697047864713</v>
      </c>
      <c r="H16" s="52">
        <v>14780.309544282029</v>
      </c>
      <c r="I16" s="52">
        <v>5129.9896556797548</v>
      </c>
      <c r="J16" s="53">
        <v>0</v>
      </c>
      <c r="K16" s="52">
        <v>19509.63026655202</v>
      </c>
      <c r="L16" s="54">
        <v>4138.3658163752743</v>
      </c>
      <c r="M16" s="55">
        <v>0</v>
      </c>
      <c r="N16" s="55">
        <v>3653.3701156014135</v>
      </c>
      <c r="O16" s="63">
        <v>484.99570077386068</v>
      </c>
    </row>
    <row r="17" spans="2:20">
      <c r="B17" s="82">
        <v>2015</v>
      </c>
      <c r="C17" s="83"/>
      <c r="D17" s="45">
        <v>84937.452752460114</v>
      </c>
      <c r="E17" s="56">
        <v>1.6657708559556175</v>
      </c>
      <c r="F17" s="47">
        <v>1503.2847281933698</v>
      </c>
      <c r="G17" s="47">
        <v>44590.011464603042</v>
      </c>
      <c r="H17" s="47">
        <v>13575.79535683577</v>
      </c>
      <c r="I17" s="47">
        <v>5314.2721610776716</v>
      </c>
      <c r="J17" s="46">
        <v>2.4123435559377087</v>
      </c>
      <c r="K17" s="47">
        <v>19951.676698194322</v>
      </c>
      <c r="L17" s="48">
        <v>4349.7324925957764</v>
      </c>
      <c r="M17" s="49">
        <v>0</v>
      </c>
      <c r="N17" s="49">
        <v>3913.3395433266451</v>
      </c>
      <c r="O17" s="64">
        <v>436.39294926913158</v>
      </c>
    </row>
    <row r="18" spans="2:20">
      <c r="B18" s="80">
        <v>2016</v>
      </c>
      <c r="C18" s="81"/>
      <c r="D18" s="50">
        <v>87496.229674787435</v>
      </c>
      <c r="E18" s="51">
        <v>3.0125425703365103</v>
      </c>
      <c r="F18" s="52">
        <v>1423.9650807299129</v>
      </c>
      <c r="G18" s="52">
        <v>46639.490780548389</v>
      </c>
      <c r="H18" s="52">
        <v>13890.477214101464</v>
      </c>
      <c r="I18" s="52">
        <v>5543.968520684055</v>
      </c>
      <c r="J18" s="53">
        <v>5.6367631604089041</v>
      </c>
      <c r="K18" s="52">
        <v>19992.691315563199</v>
      </c>
      <c r="L18" s="54">
        <v>4976.5190599025518</v>
      </c>
      <c r="M18" s="55">
        <v>40.126110633419316</v>
      </c>
      <c r="N18" s="55">
        <v>4491.3370593293212</v>
      </c>
      <c r="O18" s="63">
        <v>445.05588993981087</v>
      </c>
    </row>
    <row r="19" spans="2:20">
      <c r="B19" s="82">
        <v>2017</v>
      </c>
      <c r="C19" s="83"/>
      <c r="D19" s="45">
        <v>89824.476640871304</v>
      </c>
      <c r="E19" s="56">
        <v>2.6609683351358933</v>
      </c>
      <c r="F19" s="47">
        <v>1701.1515716059996</v>
      </c>
      <c r="G19" s="47">
        <v>47835.805388363427</v>
      </c>
      <c r="H19" s="47">
        <v>13922.936371453136</v>
      </c>
      <c r="I19" s="47">
        <v>5798.6355689309248</v>
      </c>
      <c r="J19" s="46">
        <v>6.9623578866915059</v>
      </c>
      <c r="K19" s="47">
        <v>20558.985382631126</v>
      </c>
      <c r="L19" s="48">
        <v>4925.0453807203594</v>
      </c>
      <c r="M19" s="49">
        <v>38.788573612305342</v>
      </c>
      <c r="N19" s="49">
        <v>4449.154485525939</v>
      </c>
      <c r="O19" s="64">
        <v>437.10232158211522</v>
      </c>
    </row>
    <row r="20" spans="2:20" s="29" customFormat="1" ht="12">
      <c r="B20" s="80">
        <v>2018</v>
      </c>
      <c r="C20" s="81"/>
      <c r="D20" s="50">
        <v>92108.934249164027</v>
      </c>
      <c r="E20" s="51">
        <v>2.5432462216576561</v>
      </c>
      <c r="F20" s="52">
        <v>1587.751218114073</v>
      </c>
      <c r="G20" s="52">
        <v>49027.89242380816</v>
      </c>
      <c r="H20" s="52">
        <v>14735.081685296647</v>
      </c>
      <c r="I20" s="52">
        <v>6249.6821234355575</v>
      </c>
      <c r="J20" s="53">
        <v>4.2275723703066781</v>
      </c>
      <c r="K20" s="52">
        <v>20504.299226139294</v>
      </c>
      <c r="L20" s="54">
        <v>5226.0200630553172</v>
      </c>
      <c r="M20" s="55">
        <v>49.278876468902261</v>
      </c>
      <c r="N20" s="55">
        <v>4713.0266552020639</v>
      </c>
      <c r="O20" s="63">
        <v>463.71453138435078</v>
      </c>
    </row>
    <row r="21" spans="2:20" s="29" customFormat="1" ht="12">
      <c r="B21" s="84">
        <v>2019</v>
      </c>
      <c r="C21" s="85"/>
      <c r="D21" s="65">
        <v>93588.597007591903</v>
      </c>
      <c r="E21" s="66">
        <v>1.6</v>
      </c>
      <c r="F21" s="67">
        <v>2253.7948025607179</v>
      </c>
      <c r="G21" s="67">
        <v>50843.109800419617</v>
      </c>
      <c r="H21" s="67">
        <v>14946.345526672412</v>
      </c>
      <c r="I21" s="67">
        <v>5435.8028971127333</v>
      </c>
      <c r="J21" s="68">
        <v>4.8097592433361989</v>
      </c>
      <c r="K21" s="67">
        <v>20104.734221583083</v>
      </c>
      <c r="L21" s="69" t="s">
        <v>16</v>
      </c>
      <c r="M21" s="70" t="s">
        <v>16</v>
      </c>
      <c r="N21" s="70" t="s">
        <v>16</v>
      </c>
      <c r="O21" s="71" t="s">
        <v>16</v>
      </c>
    </row>
    <row r="22" spans="2:20">
      <c r="B22" s="34"/>
      <c r="D22" s="34"/>
      <c r="F22" s="34"/>
      <c r="G22" s="38"/>
      <c r="H22" s="34"/>
      <c r="I22" s="38"/>
      <c r="J22" s="34"/>
      <c r="K22" s="38"/>
      <c r="L22" s="34"/>
      <c r="M22" s="38"/>
      <c r="N22" s="34"/>
      <c r="O22" s="38"/>
    </row>
    <row r="23" spans="2:20">
      <c r="B23" s="87" t="s">
        <v>29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1"/>
    </row>
    <row r="24" spans="2:20">
      <c r="B24" s="88" t="s">
        <v>28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29"/>
      <c r="Q24" s="29"/>
      <c r="S24" s="33"/>
      <c r="T24" s="35"/>
    </row>
    <row r="25" spans="2:20">
      <c r="B25" s="87" t="s">
        <v>26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36"/>
      <c r="Q25" s="72"/>
      <c r="R25" s="72"/>
      <c r="S25" s="37"/>
      <c r="T25" s="37"/>
    </row>
    <row r="26" spans="2:20">
      <c r="B26" s="87" t="s">
        <v>27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2:20">
      <c r="B27" s="87" t="s">
        <v>24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2:20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</row>
  </sheetData>
  <mergeCells count="26">
    <mergeCell ref="B26:O26"/>
    <mergeCell ref="B27:O27"/>
    <mergeCell ref="B28:O28"/>
    <mergeCell ref="B19:C19"/>
    <mergeCell ref="B20:C20"/>
    <mergeCell ref="B21:C21"/>
    <mergeCell ref="D2:O2"/>
    <mergeCell ref="B24:O24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  <mergeCell ref="B23:O23"/>
    <mergeCell ref="Q25:R25"/>
    <mergeCell ref="B25:O25"/>
  </mergeCells>
  <phoneticPr fontId="27" type="noConversion"/>
  <pageMargins left="0.74803149606299213" right="0.74803149606299213" top="0.98425196850393704" bottom="0.98425196850393704" header="0" footer="0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2"/>
  <sheetViews>
    <sheetView topLeftCell="A10" workbookViewId="0">
      <selection activeCell="B27" sqref="B27:N27"/>
    </sheetView>
  </sheetViews>
  <sheetFormatPr baseColWidth="10" defaultRowHeight="12.75"/>
  <cols>
    <col min="15" max="15" width="11.28515625" customWidth="1"/>
  </cols>
  <sheetData>
    <row r="1" spans="1:17">
      <c r="A1" s="3"/>
      <c r="B1" s="73" t="s">
        <v>0</v>
      </c>
      <c r="C1" s="74"/>
      <c r="D1" s="73" t="s">
        <v>2</v>
      </c>
      <c r="E1" s="74"/>
      <c r="F1" s="73" t="s">
        <v>7</v>
      </c>
      <c r="G1" s="74"/>
      <c r="H1" s="73" t="s">
        <v>3</v>
      </c>
      <c r="I1" s="74"/>
      <c r="J1" s="73" t="s">
        <v>4</v>
      </c>
      <c r="K1" s="74"/>
      <c r="L1" s="73" t="s">
        <v>8</v>
      </c>
      <c r="M1" s="74"/>
      <c r="N1" s="75" t="s">
        <v>1</v>
      </c>
      <c r="O1" s="75"/>
    </row>
    <row r="2" spans="1:17" ht="13.5" thickBot="1">
      <c r="A2" s="4" t="s">
        <v>9</v>
      </c>
      <c r="B2" s="5" t="s">
        <v>10</v>
      </c>
      <c r="C2" s="6" t="s">
        <v>5</v>
      </c>
      <c r="D2" s="5" t="s">
        <v>10</v>
      </c>
      <c r="E2" s="6" t="s">
        <v>5</v>
      </c>
      <c r="F2" s="5" t="s">
        <v>10</v>
      </c>
      <c r="G2" s="6" t="s">
        <v>5</v>
      </c>
      <c r="H2" s="5" t="s">
        <v>10</v>
      </c>
      <c r="I2" s="6" t="s">
        <v>5</v>
      </c>
      <c r="J2" s="5" t="s">
        <v>10</v>
      </c>
      <c r="K2" s="6" t="s">
        <v>5</v>
      </c>
      <c r="L2" s="5" t="s">
        <v>10</v>
      </c>
      <c r="M2" s="6" t="s">
        <v>5</v>
      </c>
      <c r="N2" s="5" t="s">
        <v>10</v>
      </c>
      <c r="O2" s="6" t="s">
        <v>5</v>
      </c>
    </row>
    <row r="3" spans="1:17">
      <c r="A3" s="7"/>
      <c r="B3" s="8"/>
      <c r="C3" s="9"/>
      <c r="D3" s="10"/>
      <c r="E3" s="9"/>
      <c r="F3" s="10"/>
      <c r="G3" s="9"/>
      <c r="H3" s="10"/>
      <c r="I3" s="9"/>
      <c r="J3" s="10"/>
      <c r="K3" s="9"/>
      <c r="L3" s="10"/>
      <c r="M3" s="9"/>
      <c r="N3" s="10"/>
      <c r="O3" s="9"/>
    </row>
    <row r="4" spans="1:17">
      <c r="A4" s="11">
        <v>1990</v>
      </c>
      <c r="B4" s="12">
        <v>3416.3826002399996</v>
      </c>
      <c r="C4" s="25">
        <v>5.4537139196008333</v>
      </c>
      <c r="D4" s="12">
        <v>672.7139279999999</v>
      </c>
      <c r="E4" s="25">
        <v>1.0738812780469087</v>
      </c>
      <c r="F4" s="12">
        <v>39219.162779999999</v>
      </c>
      <c r="G4" s="25">
        <v>62.60718397094962</v>
      </c>
      <c r="H4" s="12">
        <v>4603.3284960000001</v>
      </c>
      <c r="I4" s="25">
        <v>7.3484851179627055</v>
      </c>
      <c r="J4" s="12">
        <v>10818.714</v>
      </c>
      <c r="K4" s="25">
        <v>17.270364018899855</v>
      </c>
      <c r="L4" s="12">
        <v>3912.92904</v>
      </c>
      <c r="M4" s="25">
        <v>6.2463716945400671</v>
      </c>
      <c r="N4" s="12">
        <v>62643.230844240003</v>
      </c>
      <c r="O4" s="13"/>
    </row>
    <row r="5" spans="1:17">
      <c r="A5" s="11">
        <v>1991</v>
      </c>
      <c r="B5" s="12">
        <v>3741.7862858399999</v>
      </c>
      <c r="C5" s="25">
        <v>5.7245168726643492</v>
      </c>
      <c r="D5" s="12">
        <v>653.98723199999995</v>
      </c>
      <c r="E5" s="25">
        <v>1.0005277314363266</v>
      </c>
      <c r="F5" s="12">
        <v>41171.734859999997</v>
      </c>
      <c r="G5" s="25">
        <v>62.988175400301586</v>
      </c>
      <c r="H5" s="12">
        <v>5062.698504</v>
      </c>
      <c r="I5" s="25">
        <v>7.7453656605228725</v>
      </c>
      <c r="J5" s="12">
        <v>11062.781999999999</v>
      </c>
      <c r="K5" s="25">
        <v>16.924826107055601</v>
      </c>
      <c r="L5" s="12">
        <v>3671.23956</v>
      </c>
      <c r="M5" s="25">
        <v>5.6165882280192561</v>
      </c>
      <c r="N5" s="12">
        <v>65364.228441840001</v>
      </c>
      <c r="O5" s="27">
        <v>4.3436418603083471</v>
      </c>
      <c r="P5" s="27">
        <f>100*(N5-N4)/N4</f>
        <v>4.3436418603083471</v>
      </c>
      <c r="Q5" s="27">
        <v>4.3436418603083471</v>
      </c>
    </row>
    <row r="6" spans="1:17">
      <c r="A6" s="11">
        <v>1992</v>
      </c>
      <c r="B6" s="12">
        <v>3469.2292551599994</v>
      </c>
      <c r="C6" s="25">
        <v>5.2380739841237105</v>
      </c>
      <c r="D6" s="12">
        <v>652.63562400000001</v>
      </c>
      <c r="E6" s="25">
        <v>0.98539284427574725</v>
      </c>
      <c r="F6" s="12">
        <v>42092.428259999986</v>
      </c>
      <c r="G6" s="25">
        <v>63.553958871228012</v>
      </c>
      <c r="H6" s="12">
        <v>5425.3760039999997</v>
      </c>
      <c r="I6" s="25">
        <v>8.1915949654733335</v>
      </c>
      <c r="J6" s="12">
        <v>11246.133999999998</v>
      </c>
      <c r="K6" s="25">
        <v>16.980164063747438</v>
      </c>
      <c r="L6" s="12">
        <v>3345.2059199999999</v>
      </c>
      <c r="M6" s="25">
        <v>5.0508152711517749</v>
      </c>
      <c r="N6" s="12">
        <v>66231.009063159974</v>
      </c>
      <c r="O6" s="27">
        <v>1.3260779511705241</v>
      </c>
      <c r="P6" s="27">
        <f t="shared" ref="P6:P27" si="0">100*(N6-N5)/N5</f>
        <v>1.3260779511705241</v>
      </c>
      <c r="Q6" s="27">
        <v>1.3260779511705241</v>
      </c>
    </row>
    <row r="7" spans="1:17">
      <c r="A7" s="11">
        <v>1993</v>
      </c>
      <c r="B7" s="12">
        <v>2635.1207472000001</v>
      </c>
      <c r="C7" s="25">
        <v>4.059360782359434</v>
      </c>
      <c r="D7" s="12">
        <v>714.29617199999996</v>
      </c>
      <c r="E7" s="25">
        <v>1.1003616705941393</v>
      </c>
      <c r="F7" s="12">
        <v>41411.239320000001</v>
      </c>
      <c r="G7" s="25">
        <v>63.793342685768884</v>
      </c>
      <c r="H7" s="12">
        <v>5560.9260480000003</v>
      </c>
      <c r="I7" s="25">
        <v>8.5665164060654462</v>
      </c>
      <c r="J7" s="12">
        <v>11238.737999999998</v>
      </c>
      <c r="K7" s="25">
        <v>17.313093651928227</v>
      </c>
      <c r="L7" s="12">
        <v>3354.3519599999995</v>
      </c>
      <c r="M7" s="25">
        <v>5.1673248032838748</v>
      </c>
      <c r="N7" s="12">
        <v>64914.672247199996</v>
      </c>
      <c r="O7" s="27">
        <v>-1.9874932219508803</v>
      </c>
      <c r="P7" s="27">
        <f t="shared" si="0"/>
        <v>-1.9874932219508803</v>
      </c>
      <c r="Q7" s="27">
        <v>-1.9874932219508803</v>
      </c>
    </row>
    <row r="8" spans="1:17">
      <c r="A8" s="14">
        <v>1994</v>
      </c>
      <c r="B8" s="12">
        <v>2589.1420280400007</v>
      </c>
      <c r="C8" s="25">
        <v>3.7861692791371473</v>
      </c>
      <c r="D8" s="12">
        <v>489.84088799999995</v>
      </c>
      <c r="E8" s="25">
        <v>0.71630698576038376</v>
      </c>
      <c r="F8" s="12">
        <v>44532.665760000004</v>
      </c>
      <c r="G8" s="25">
        <v>65.121267660326993</v>
      </c>
      <c r="H8" s="12">
        <v>5606.1237239999991</v>
      </c>
      <c r="I8" s="25">
        <v>8.1979795580850272</v>
      </c>
      <c r="J8" s="12">
        <v>11778.99</v>
      </c>
      <c r="K8" s="25">
        <v>17.224721391983312</v>
      </c>
      <c r="L8" s="12">
        <v>3387.4496399999998</v>
      </c>
      <c r="M8" s="25">
        <v>4.9535551247071412</v>
      </c>
      <c r="N8" s="12">
        <v>68384.212040040002</v>
      </c>
      <c r="O8" s="27">
        <v>5.3447697919936106</v>
      </c>
      <c r="P8" s="27">
        <f t="shared" si="0"/>
        <v>5.3447697919936106</v>
      </c>
      <c r="Q8" s="27">
        <v>5.3447697919936106</v>
      </c>
    </row>
    <row r="9" spans="1:17">
      <c r="A9" s="14">
        <v>1995</v>
      </c>
      <c r="B9" s="12">
        <v>2234.3321999999998</v>
      </c>
      <c r="C9" s="25">
        <v>3.1226290706425957</v>
      </c>
      <c r="D9" s="12">
        <v>346.58715599999994</v>
      </c>
      <c r="E9" s="25">
        <v>0.48437879060103062</v>
      </c>
      <c r="F9" s="12">
        <v>46722.867720000009</v>
      </c>
      <c r="G9" s="25">
        <v>65.298340598708009</v>
      </c>
      <c r="H9" s="12">
        <v>6874.3881359999996</v>
      </c>
      <c r="I9" s="25">
        <v>9.6074183759935821</v>
      </c>
      <c r="J9" s="12">
        <v>12118.345999999998</v>
      </c>
      <c r="K9" s="25">
        <v>16.936201119826951</v>
      </c>
      <c r="L9" s="12">
        <v>3256.3961999999997</v>
      </c>
      <c r="M9" s="25">
        <v>4.5510320442278367</v>
      </c>
      <c r="N9" s="12">
        <v>71552.91741200001</v>
      </c>
      <c r="O9" s="27">
        <v>4.6336797302053911</v>
      </c>
      <c r="P9" s="27">
        <f t="shared" si="0"/>
        <v>4.6336797302053911</v>
      </c>
      <c r="Q9" s="27">
        <v>4.6336797302053911</v>
      </c>
    </row>
    <row r="10" spans="1:17">
      <c r="A10" s="14">
        <v>1996</v>
      </c>
      <c r="B10" s="12">
        <v>1967.6761800000002</v>
      </c>
      <c r="C10" s="25">
        <v>2.7311014352580618</v>
      </c>
      <c r="D10" s="12">
        <v>354.82097999999996</v>
      </c>
      <c r="E10" s="25">
        <v>0.49248555102073344</v>
      </c>
      <c r="F10" s="12">
        <v>46351.29492</v>
      </c>
      <c r="G10" s="25">
        <v>64.334817572514254</v>
      </c>
      <c r="H10" s="12">
        <v>7439.5847520000007</v>
      </c>
      <c r="I10" s="25">
        <v>10.326018478259565</v>
      </c>
      <c r="J10" s="12">
        <v>12657.652</v>
      </c>
      <c r="K10" s="25">
        <v>17.568608033968818</v>
      </c>
      <c r="L10" s="12">
        <v>3275.9539199999995</v>
      </c>
      <c r="M10" s="25">
        <v>4.5469689289785844</v>
      </c>
      <c r="N10" s="12">
        <v>72046.982751999996</v>
      </c>
      <c r="O10" s="27">
        <v>0.69048944175842597</v>
      </c>
      <c r="P10" s="27">
        <f t="shared" si="0"/>
        <v>0.69048944175842597</v>
      </c>
      <c r="Q10" s="27">
        <v>0.69048944175842597</v>
      </c>
    </row>
    <row r="11" spans="1:17">
      <c r="A11" s="14">
        <v>1997</v>
      </c>
      <c r="B11" s="12">
        <v>1983.7116000000001</v>
      </c>
      <c r="C11" s="25">
        <v>2.6020463707374781</v>
      </c>
      <c r="D11" s="12">
        <v>383.29787999999996</v>
      </c>
      <c r="E11" s="25">
        <v>0.50277412178532876</v>
      </c>
      <c r="F11" s="12">
        <v>48606.426599999992</v>
      </c>
      <c r="G11" s="25">
        <v>63.757340496999461</v>
      </c>
      <c r="H11" s="12">
        <v>8298.4050719999996</v>
      </c>
      <c r="I11" s="25">
        <v>10.885067567537074</v>
      </c>
      <c r="J11" s="12">
        <v>13676.407999999999</v>
      </c>
      <c r="K11" s="25">
        <v>17.939426175218721</v>
      </c>
      <c r="L11" s="12">
        <v>3288.3476399999995</v>
      </c>
      <c r="M11" s="25">
        <v>4.3133452677219557</v>
      </c>
      <c r="N11" s="12">
        <v>76236.596791999982</v>
      </c>
      <c r="O11" s="27">
        <v>5.8151138048646231</v>
      </c>
      <c r="P11" s="27">
        <f t="shared" si="0"/>
        <v>5.8151138048646231</v>
      </c>
      <c r="Q11" s="27">
        <v>5.8151138048646231</v>
      </c>
    </row>
    <row r="12" spans="1:17">
      <c r="A12" s="14">
        <v>1998</v>
      </c>
      <c r="B12" s="12">
        <v>1766.6901599999997</v>
      </c>
      <c r="C12" s="25">
        <v>2.179754825922398</v>
      </c>
      <c r="D12" s="12">
        <v>378.54575999999997</v>
      </c>
      <c r="E12" s="25">
        <v>0.46705243843802358</v>
      </c>
      <c r="F12" s="12">
        <v>52035.642359999998</v>
      </c>
      <c r="G12" s="25">
        <v>64.201943907460247</v>
      </c>
      <c r="H12" s="12">
        <v>9236.1225240000003</v>
      </c>
      <c r="I12" s="25">
        <v>11.395593353222482</v>
      </c>
      <c r="J12" s="12">
        <v>14204.878000000001</v>
      </c>
      <c r="K12" s="25">
        <v>17.526079033654042</v>
      </c>
      <c r="L12" s="12">
        <v>3428.06952</v>
      </c>
      <c r="M12" s="25">
        <v>4.229576441302803</v>
      </c>
      <c r="N12" s="12">
        <v>81049.948323999997</v>
      </c>
      <c r="O12" s="27">
        <v>6.3137019942436785</v>
      </c>
      <c r="P12" s="27">
        <f t="shared" si="0"/>
        <v>6.3137019942436785</v>
      </c>
      <c r="Q12" s="27">
        <v>6.3137019942436785</v>
      </c>
    </row>
    <row r="13" spans="1:17">
      <c r="A13" s="14">
        <v>1999</v>
      </c>
      <c r="B13" s="12">
        <v>1702.4941768799999</v>
      </c>
      <c r="C13" s="25">
        <v>2.043869748508814</v>
      </c>
      <c r="D13" s="12">
        <v>225.21227999999996</v>
      </c>
      <c r="E13" s="25">
        <v>0.27037071394173762</v>
      </c>
      <c r="F13" s="12">
        <v>52587.29424000001</v>
      </c>
      <c r="G13" s="25">
        <v>63.131834054222224</v>
      </c>
      <c r="H13" s="12">
        <v>10090.665935999999</v>
      </c>
      <c r="I13" s="25">
        <v>12.113995530189973</v>
      </c>
      <c r="J13" s="12">
        <v>15243.671999999999</v>
      </c>
      <c r="K13" s="25">
        <v>18.300256459077968</v>
      </c>
      <c r="L13" s="12">
        <v>3448.2481199999997</v>
      </c>
      <c r="M13" s="25">
        <v>4.1396734940592701</v>
      </c>
      <c r="N13" s="12">
        <v>83297.586752880015</v>
      </c>
      <c r="O13" s="27">
        <v>2.7731522047306005</v>
      </c>
      <c r="P13" s="27">
        <f t="shared" si="0"/>
        <v>2.7731522047306005</v>
      </c>
      <c r="Q13" s="27">
        <v>2.7731522047306005</v>
      </c>
    </row>
    <row r="14" spans="1:17">
      <c r="A14" s="14">
        <v>2000</v>
      </c>
      <c r="B14" s="12">
        <v>1723.3081281599998</v>
      </c>
      <c r="C14" s="25">
        <v>1.9383468602656546</v>
      </c>
      <c r="D14" s="12">
        <v>235.95111599999998</v>
      </c>
      <c r="E14" s="25">
        <v>0.26539369100701787</v>
      </c>
      <c r="F14" s="12">
        <v>54893.314200000001</v>
      </c>
      <c r="G14" s="25">
        <v>61.743040313256856</v>
      </c>
      <c r="H14" s="12">
        <v>12376.812959999999</v>
      </c>
      <c r="I14" s="25">
        <v>13.921222878886038</v>
      </c>
      <c r="J14" s="12">
        <v>16207.474</v>
      </c>
      <c r="K14" s="25">
        <v>18.229883459251262</v>
      </c>
      <c r="L14" s="12">
        <v>3469.2153599999997</v>
      </c>
      <c r="M14" s="25">
        <v>3.9021127973331562</v>
      </c>
      <c r="N14" s="12">
        <v>88906.075764160007</v>
      </c>
      <c r="O14" s="27">
        <v>6.7330750264335579</v>
      </c>
      <c r="P14" s="27">
        <f t="shared" si="0"/>
        <v>6.7330750264335579</v>
      </c>
      <c r="Q14" s="27">
        <v>6.7330750264335579</v>
      </c>
    </row>
    <row r="15" spans="1:17">
      <c r="A15" s="14">
        <v>2001</v>
      </c>
      <c r="B15" s="12">
        <v>1914.95620848</v>
      </c>
      <c r="C15" s="25">
        <v>2.0554213898766123</v>
      </c>
      <c r="D15" s="12">
        <v>361.10141999999996</v>
      </c>
      <c r="E15" s="25">
        <v>0.38758880192458983</v>
      </c>
      <c r="F15" s="12">
        <v>56610.548879999995</v>
      </c>
      <c r="G15" s="25">
        <v>60.76302556963811</v>
      </c>
      <c r="H15" s="12">
        <v>13511.139228</v>
      </c>
      <c r="I15" s="25">
        <v>14.502203469642538</v>
      </c>
      <c r="J15" s="12">
        <v>17281.958000000002</v>
      </c>
      <c r="K15" s="25">
        <v>18.549617988572521</v>
      </c>
      <c r="L15" s="12">
        <v>3486.4089600000002</v>
      </c>
      <c r="M15" s="25">
        <v>3.7421427803456311</v>
      </c>
      <c r="N15" s="12">
        <v>93166.112696479991</v>
      </c>
      <c r="O15" s="27">
        <v>4.7916150788395262</v>
      </c>
      <c r="P15" s="27">
        <f t="shared" si="0"/>
        <v>4.7916150788395262</v>
      </c>
      <c r="Q15" s="27">
        <v>4.7916150788395262</v>
      </c>
    </row>
    <row r="16" spans="1:17">
      <c r="A16" s="14">
        <v>2002</v>
      </c>
      <c r="B16" s="12">
        <v>1923.8221122</v>
      </c>
      <c r="C16" s="25">
        <v>2.038659782430654</v>
      </c>
      <c r="D16" s="12">
        <v>349.58648399999998</v>
      </c>
      <c r="E16" s="25">
        <v>0.37045416044061269</v>
      </c>
      <c r="F16" s="12">
        <v>56655.514920000001</v>
      </c>
      <c r="G16" s="25">
        <v>60.037421853011942</v>
      </c>
      <c r="H16" s="12">
        <v>14171.566895999998</v>
      </c>
      <c r="I16" s="25">
        <v>15.017502554777431</v>
      </c>
      <c r="J16" s="12">
        <v>17673.86</v>
      </c>
      <c r="K16" s="25">
        <v>18.728856142061055</v>
      </c>
      <c r="L16" s="12">
        <v>3592.6513199999999</v>
      </c>
      <c r="M16" s="25">
        <v>3.8071055072783051</v>
      </c>
      <c r="N16" s="12">
        <v>94367.001732200006</v>
      </c>
      <c r="O16" s="27">
        <v>1.2889762178146416</v>
      </c>
      <c r="P16" s="27">
        <f t="shared" si="0"/>
        <v>1.2889762178146416</v>
      </c>
      <c r="Q16" s="27">
        <v>1.2889762178146416</v>
      </c>
    </row>
    <row r="17" spans="1:19">
      <c r="A17" s="14">
        <v>2003</v>
      </c>
      <c r="B17" s="12">
        <v>1930.26789732</v>
      </c>
      <c r="C17" s="25">
        <v>1.9388917551852007</v>
      </c>
      <c r="D17" s="12">
        <v>327.04137600000001</v>
      </c>
      <c r="E17" s="25">
        <v>0.32850249875222498</v>
      </c>
      <c r="F17" s="12">
        <v>59080.003559999997</v>
      </c>
      <c r="G17" s="25">
        <v>59.343955291303409</v>
      </c>
      <c r="H17" s="12">
        <v>15824.280203999999</v>
      </c>
      <c r="I17" s="25">
        <v>15.894978340506272</v>
      </c>
      <c r="J17" s="12">
        <v>18739.228000000003</v>
      </c>
      <c r="K17" s="25">
        <v>18.822949248744784</v>
      </c>
      <c r="L17" s="12">
        <v>3654.3961199999994</v>
      </c>
      <c r="M17" s="25">
        <v>3.670722865508111</v>
      </c>
      <c r="N17" s="12">
        <v>99555.217157320003</v>
      </c>
      <c r="O17" s="27">
        <v>5.4979127553966451</v>
      </c>
      <c r="P17" s="27">
        <f t="shared" si="0"/>
        <v>5.4979127553966451</v>
      </c>
      <c r="Q17" s="27">
        <v>5.4979127553966451</v>
      </c>
    </row>
    <row r="18" spans="1:19">
      <c r="A18" s="14">
        <v>2004</v>
      </c>
      <c r="B18" s="12">
        <v>1931.1161626799997</v>
      </c>
      <c r="C18" s="25">
        <v>1.8698874922220114</v>
      </c>
      <c r="D18" s="12">
        <v>346.05701999999997</v>
      </c>
      <c r="E18" s="25">
        <v>0.33508481043190858</v>
      </c>
      <c r="F18" s="12">
        <v>60627.37980000001</v>
      </c>
      <c r="G18" s="25">
        <v>58.705106075485268</v>
      </c>
      <c r="H18" s="12">
        <v>16846.998515999996</v>
      </c>
      <c r="I18" s="25">
        <v>16.312841462024103</v>
      </c>
      <c r="J18" s="12">
        <v>19837.533999999996</v>
      </c>
      <c r="K18" s="25">
        <v>19.20855794177081</v>
      </c>
      <c r="L18" s="12">
        <v>3685.3719599999999</v>
      </c>
      <c r="M18" s="25">
        <v>3.5685222180658878</v>
      </c>
      <c r="N18" s="12">
        <v>103274.45745868002</v>
      </c>
      <c r="O18" s="27">
        <v>3.7358567512165259</v>
      </c>
      <c r="P18" s="27">
        <f t="shared" si="0"/>
        <v>3.7358567512165259</v>
      </c>
      <c r="Q18" s="27">
        <v>3.7358567512165259</v>
      </c>
    </row>
    <row r="19" spans="1:19">
      <c r="A19" s="14">
        <v>2005</v>
      </c>
      <c r="B19" s="12">
        <v>1832.5865662799997</v>
      </c>
      <c r="C19" s="25">
        <v>1.7292012668887196</v>
      </c>
      <c r="D19" s="12">
        <v>283.73499599999997</v>
      </c>
      <c r="E19" s="25">
        <v>0.26772809730882963</v>
      </c>
      <c r="F19" s="12">
        <v>61070.783640000001</v>
      </c>
      <c r="G19" s="25">
        <v>57.625477771858648</v>
      </c>
      <c r="H19" s="12">
        <v>18170.991684000001</v>
      </c>
      <c r="I19" s="25">
        <v>17.145875899537916</v>
      </c>
      <c r="J19" s="12">
        <v>20831.091999999997</v>
      </c>
      <c r="K19" s="25">
        <v>19.655906760353179</v>
      </c>
      <c r="L19" s="12">
        <v>3789.6003599999999</v>
      </c>
      <c r="M19" s="25">
        <v>3.5758102040527135</v>
      </c>
      <c r="N19" s="12">
        <v>105978.78924627999</v>
      </c>
      <c r="O19" s="27">
        <v>2.6185872616972867</v>
      </c>
      <c r="P19" s="27">
        <f t="shared" si="0"/>
        <v>2.6185872616972867</v>
      </c>
      <c r="Q19" s="27">
        <v>2.6185872616972867</v>
      </c>
    </row>
    <row r="20" spans="1:19">
      <c r="A20" s="14">
        <v>2006</v>
      </c>
      <c r="B20" s="12">
        <v>1771.1762567999997</v>
      </c>
      <c r="C20" s="25">
        <v>1.7140721808182986</v>
      </c>
      <c r="D20" s="12">
        <v>270.54368399999998</v>
      </c>
      <c r="E20" s="25">
        <v>0.26182114888911417</v>
      </c>
      <c r="F20" s="12">
        <v>60483.240120000002</v>
      </c>
      <c r="G20" s="25">
        <v>58.533214239644074</v>
      </c>
      <c r="H20" s="12">
        <v>15635.021651999999</v>
      </c>
      <c r="I20" s="25">
        <v>15.130936606277661</v>
      </c>
      <c r="J20" s="12">
        <v>21166.75</v>
      </c>
      <c r="K20" s="25">
        <v>20.484317805211294</v>
      </c>
      <c r="L20" s="12">
        <v>4004.7543599999999</v>
      </c>
      <c r="M20" s="25">
        <v>3.8756380191595574</v>
      </c>
      <c r="N20" s="12">
        <v>103331.48607280001</v>
      </c>
      <c r="O20" s="27">
        <v>-2.4979556685895163</v>
      </c>
      <c r="P20" s="27">
        <f t="shared" si="0"/>
        <v>-2.4979556685895163</v>
      </c>
      <c r="Q20" s="27">
        <v>-2.4979556685895163</v>
      </c>
    </row>
    <row r="21" spans="1:19">
      <c r="A21" s="14">
        <v>2007</v>
      </c>
      <c r="B21" s="12">
        <v>1904.2150799999997</v>
      </c>
      <c r="C21" s="25">
        <v>1.7969029796336122</v>
      </c>
      <c r="D21" s="12">
        <v>290.96585999999996</v>
      </c>
      <c r="E21" s="25">
        <v>0.27456846986300332</v>
      </c>
      <c r="F21" s="12">
        <v>61708.260239999996</v>
      </c>
      <c r="G21" s="25">
        <v>58.230689304940476</v>
      </c>
      <c r="H21" s="12">
        <v>16222.05414</v>
      </c>
      <c r="I21" s="25">
        <v>15.307859771777347</v>
      </c>
      <c r="J21" s="12">
        <v>21567.51</v>
      </c>
      <c r="K21" s="25">
        <v>20.352072299667814</v>
      </c>
      <c r="L21" s="12">
        <v>4279.0533599999999</v>
      </c>
      <c r="M21" s="25">
        <v>4.0379071741177581</v>
      </c>
      <c r="N21" s="12">
        <v>105972.05867999999</v>
      </c>
      <c r="O21" s="27">
        <v>2.5554385285232635</v>
      </c>
      <c r="P21" s="27">
        <f t="shared" si="0"/>
        <v>2.5554385285232635</v>
      </c>
      <c r="Q21" s="27">
        <v>2.5554385285232635</v>
      </c>
    </row>
    <row r="22" spans="1:19">
      <c r="A22" s="14">
        <v>2008</v>
      </c>
      <c r="B22" s="12">
        <v>1731.1997039999997</v>
      </c>
      <c r="C22" s="25">
        <v>1.6939263892472503</v>
      </c>
      <c r="D22" s="12">
        <v>283.38873599999999</v>
      </c>
      <c r="E22" s="25">
        <v>0.27728728073177988</v>
      </c>
      <c r="F22" s="12">
        <v>58726.531799999997</v>
      </c>
      <c r="G22" s="25">
        <v>57.462129721452307</v>
      </c>
      <c r="H22" s="12">
        <v>15111.949355999999</v>
      </c>
      <c r="I22" s="25">
        <v>14.786583978699888</v>
      </c>
      <c r="J22" s="12">
        <v>21938.083999999999</v>
      </c>
      <c r="K22" s="25">
        <v>21.46574963665941</v>
      </c>
      <c r="L22" s="12">
        <v>4409.25576</v>
      </c>
      <c r="M22" s="25">
        <v>4.3143229932093616</v>
      </c>
      <c r="N22" s="12">
        <v>102200.409356</v>
      </c>
      <c r="O22" s="27">
        <v>-3.5590979084298979</v>
      </c>
      <c r="P22" s="27">
        <f t="shared" si="0"/>
        <v>-3.5590979084298979</v>
      </c>
      <c r="Q22" s="27">
        <v>-3.5590979084298979</v>
      </c>
    </row>
    <row r="23" spans="1:19">
      <c r="A23" s="14">
        <v>2009</v>
      </c>
      <c r="B23" s="12">
        <v>1196.6673959999998</v>
      </c>
      <c r="C23" s="25">
        <v>1.262699302270182</v>
      </c>
      <c r="D23" s="12">
        <v>213.613764</v>
      </c>
      <c r="E23" s="25">
        <v>0.22540093568163647</v>
      </c>
      <c r="F23" s="12">
        <v>54316.827119999994</v>
      </c>
      <c r="G23" s="25">
        <v>57.314020533366403</v>
      </c>
      <c r="H23" s="12">
        <v>13417.906932</v>
      </c>
      <c r="I23" s="25">
        <v>14.158304786773554</v>
      </c>
      <c r="J23" s="12">
        <v>20620.907999999996</v>
      </c>
      <c r="K23" s="25">
        <v>21.758766246003429</v>
      </c>
      <c r="L23" s="12">
        <v>5004.6523200000001</v>
      </c>
      <c r="M23" s="25">
        <v>5.280808195904795</v>
      </c>
      <c r="N23" s="12">
        <v>94770.575531999988</v>
      </c>
      <c r="O23" s="27">
        <v>-7.2698669905707414</v>
      </c>
      <c r="P23" s="27">
        <f t="shared" si="0"/>
        <v>-7.2698669905707414</v>
      </c>
      <c r="Q23" s="27">
        <v>-7.2698669905707414</v>
      </c>
    </row>
    <row r="24" spans="1:19">
      <c r="A24" s="14">
        <v>2010</v>
      </c>
      <c r="B24" s="12">
        <v>1338.319974</v>
      </c>
      <c r="C24" s="25">
        <v>1.3934799166725149</v>
      </c>
      <c r="D24" s="12">
        <v>264.79815599999995</v>
      </c>
      <c r="E24" s="25">
        <v>0.2757120266650937</v>
      </c>
      <c r="F24" s="12">
        <v>53171.040840000001</v>
      </c>
      <c r="G24" s="25">
        <v>55.362528392716101</v>
      </c>
      <c r="H24" s="12">
        <v>14847.619248000001</v>
      </c>
      <c r="I24" s="25">
        <v>15.459575911917362</v>
      </c>
      <c r="J24" s="12">
        <v>21052.971999999994</v>
      </c>
      <c r="K24" s="25">
        <v>21.920687308122609</v>
      </c>
      <c r="L24" s="12">
        <v>5366.8186620000006</v>
      </c>
      <c r="M24" s="25">
        <v>5.5880164439063043</v>
      </c>
      <c r="N24" s="12">
        <v>96041.568880000006</v>
      </c>
      <c r="O24" s="27">
        <v>1.3411265478395853</v>
      </c>
      <c r="P24" s="27">
        <f t="shared" si="0"/>
        <v>1.3411265478395853</v>
      </c>
      <c r="Q24" s="27">
        <v>1.3411265478395853</v>
      </c>
    </row>
    <row r="25" spans="1:19">
      <c r="A25" s="14">
        <v>2011</v>
      </c>
      <c r="B25" s="12">
        <v>1609.1853216</v>
      </c>
      <c r="C25" s="25">
        <v>1.7251685655736804</v>
      </c>
      <c r="D25" s="12">
        <v>305.87891999999999</v>
      </c>
      <c r="E25" s="25">
        <v>0.32792537352437812</v>
      </c>
      <c r="F25" s="12">
        <v>50118.938039999994</v>
      </c>
      <c r="G25" s="25">
        <v>53.731298245110068</v>
      </c>
      <c r="H25" s="12">
        <v>14485.930379999998</v>
      </c>
      <c r="I25" s="25">
        <v>15.530014721869806</v>
      </c>
      <c r="J25" s="12">
        <v>20941.773999999998</v>
      </c>
      <c r="K25" s="25">
        <v>22.451168132845211</v>
      </c>
      <c r="L25" s="12">
        <v>5815.2839880000001</v>
      </c>
      <c r="M25" s="25">
        <v>6.2344249610768712</v>
      </c>
      <c r="N25" s="12">
        <v>93276.990649599975</v>
      </c>
      <c r="O25" s="27">
        <v>-2.878522563343648</v>
      </c>
      <c r="P25" s="27">
        <f t="shared" si="0"/>
        <v>-2.878522563343648</v>
      </c>
      <c r="Q25" s="27">
        <v>-2.878522563343648</v>
      </c>
    </row>
    <row r="26" spans="1:19">
      <c r="A26" s="21">
        <v>2012</v>
      </c>
      <c r="B26" s="22">
        <v>1233.4029551999997</v>
      </c>
      <c r="C26" s="25">
        <v>1.3862952073769843</v>
      </c>
      <c r="D26" s="22">
        <v>273.50957999999997</v>
      </c>
      <c r="E26" s="25">
        <v>0.30741374368136581</v>
      </c>
      <c r="F26" s="22">
        <v>45542.694239999997</v>
      </c>
      <c r="G26" s="25">
        <v>51.18815265503379</v>
      </c>
      <c r="H26" s="22">
        <v>14987.209787999998</v>
      </c>
      <c r="I26" s="25">
        <v>16.845019718384595</v>
      </c>
      <c r="J26" s="22">
        <v>20661.327999999998</v>
      </c>
      <c r="K26" s="25">
        <v>23.222499884313475</v>
      </c>
      <c r="L26" s="22">
        <v>6273.0174690000003</v>
      </c>
      <c r="M26" s="25">
        <v>7.0506187912097866</v>
      </c>
      <c r="N26" s="22">
        <v>88971.162032199994</v>
      </c>
      <c r="O26" s="28">
        <v>-4.6161744578307173</v>
      </c>
      <c r="P26" s="27">
        <f t="shared" si="0"/>
        <v>-4.6161744578307173</v>
      </c>
      <c r="Q26" s="28">
        <v>-4.6161744578307173</v>
      </c>
      <c r="R26" s="23"/>
      <c r="S26" s="23"/>
    </row>
    <row r="27" spans="1:19">
      <c r="A27" s="15">
        <v>2013</v>
      </c>
      <c r="B27" s="24">
        <v>1369.3586168731624</v>
      </c>
      <c r="C27" s="25">
        <f>100*B27/85437</f>
        <v>1.6027700140140249</v>
      </c>
      <c r="D27" s="24">
        <v>263.14201601467255</v>
      </c>
      <c r="E27" s="25">
        <f>100*D27/85437</f>
        <v>0.30799538375021662</v>
      </c>
      <c r="F27" s="24">
        <v>43418.690979673083</v>
      </c>
      <c r="G27" s="25">
        <f>100*F27/85437</f>
        <v>50.819540690418762</v>
      </c>
      <c r="H27" s="24">
        <v>15103.996134895793</v>
      </c>
      <c r="I27" s="25">
        <f>100*H27/85437</f>
        <v>17.678518832468129</v>
      </c>
      <c r="J27" s="24">
        <v>19952.049172050887</v>
      </c>
      <c r="K27" s="25">
        <f>100*J27/85437</f>
        <v>23.352937453387746</v>
      </c>
      <c r="L27" s="24">
        <v>5329</v>
      </c>
      <c r="M27" s="25">
        <f>100*L27/85437</f>
        <v>6.2373444760466779</v>
      </c>
      <c r="N27" s="24">
        <v>85437</v>
      </c>
      <c r="O27" s="28">
        <v>-3.6959670145697898</v>
      </c>
      <c r="P27" s="27">
        <f t="shared" si="0"/>
        <v>-3.9722556741710626</v>
      </c>
      <c r="Q27" s="28">
        <v>-3.6959670145697898</v>
      </c>
      <c r="R27" s="23"/>
      <c r="S27" s="23"/>
    </row>
    <row r="28" spans="1:19">
      <c r="A28" s="17" t="s">
        <v>11</v>
      </c>
      <c r="B28" s="12"/>
      <c r="C28" s="17"/>
      <c r="D28" s="12"/>
      <c r="E28" s="17"/>
      <c r="F28" s="12"/>
      <c r="G28" s="17"/>
      <c r="H28" s="12"/>
      <c r="I28" s="17"/>
      <c r="J28" s="12"/>
      <c r="K28" s="17"/>
      <c r="L28" s="12"/>
      <c r="M28" s="17"/>
      <c r="N28" s="12"/>
      <c r="O28" s="17"/>
    </row>
    <row r="29" spans="1:19">
      <c r="A29" s="16" t="s">
        <v>12</v>
      </c>
      <c r="B29" s="12"/>
      <c r="C29" s="17"/>
      <c r="D29" s="12"/>
      <c r="E29" s="17"/>
      <c r="F29" s="12"/>
      <c r="G29" s="17"/>
      <c r="H29" s="12"/>
      <c r="I29" s="17"/>
      <c r="J29" s="12"/>
      <c r="K29" s="17"/>
      <c r="L29" s="12"/>
      <c r="M29" s="17"/>
      <c r="N29" s="12"/>
      <c r="O29" s="17"/>
    </row>
    <row r="30" spans="1:19">
      <c r="C30">
        <f>100*C4</f>
        <v>545.37139196008332</v>
      </c>
      <c r="E30">
        <f>100*E4</f>
        <v>107.38812780469087</v>
      </c>
      <c r="G30">
        <f t="shared" ref="G30:G53" si="1">100*G4</f>
        <v>6260.7183970949618</v>
      </c>
      <c r="I30">
        <f t="shared" ref="I30:I53" si="2">100*I4</f>
        <v>734.8485117962706</v>
      </c>
      <c r="K30">
        <f t="shared" ref="K30:K53" si="3">100*K4</f>
        <v>1727.0364018899854</v>
      </c>
      <c r="M30">
        <f t="shared" ref="M30:M53" si="4">100*M4</f>
        <v>624.63716945400677</v>
      </c>
    </row>
    <row r="31" spans="1:19">
      <c r="C31">
        <f t="shared" ref="C31:E53" si="5">100*C5</f>
        <v>572.45168726643487</v>
      </c>
      <c r="E31">
        <f t="shared" si="5"/>
        <v>100.05277314363266</v>
      </c>
      <c r="G31">
        <f t="shared" si="1"/>
        <v>6298.8175400301589</v>
      </c>
      <c r="I31">
        <f t="shared" si="2"/>
        <v>774.5365660522873</v>
      </c>
      <c r="K31">
        <f t="shared" si="3"/>
        <v>1692.4826107055601</v>
      </c>
      <c r="M31">
        <f t="shared" si="4"/>
        <v>561.65882280192557</v>
      </c>
    </row>
    <row r="32" spans="1:19">
      <c r="C32">
        <f t="shared" si="5"/>
        <v>523.80739841237107</v>
      </c>
      <c r="E32">
        <f t="shared" si="5"/>
        <v>98.539284427574728</v>
      </c>
      <c r="G32">
        <f t="shared" si="1"/>
        <v>6355.3958871228015</v>
      </c>
      <c r="I32">
        <f t="shared" si="2"/>
        <v>819.15949654733333</v>
      </c>
      <c r="K32">
        <f t="shared" si="3"/>
        <v>1698.0164063747438</v>
      </c>
      <c r="M32">
        <f t="shared" si="4"/>
        <v>505.08152711517749</v>
      </c>
    </row>
    <row r="33" spans="1:16">
      <c r="A33" s="18"/>
      <c r="B33" s="19"/>
      <c r="C33">
        <f t="shared" si="5"/>
        <v>405.9360782359434</v>
      </c>
      <c r="D33" s="2"/>
      <c r="E33">
        <f t="shared" si="5"/>
        <v>110.03616705941393</v>
      </c>
      <c r="F33" s="2"/>
      <c r="G33">
        <f t="shared" si="1"/>
        <v>6379.3342685768885</v>
      </c>
      <c r="H33" s="2"/>
      <c r="I33">
        <f t="shared" si="2"/>
        <v>856.65164060654456</v>
      </c>
      <c r="J33" s="2"/>
      <c r="K33">
        <f t="shared" si="3"/>
        <v>1731.3093651928227</v>
      </c>
      <c r="L33" s="2"/>
      <c r="M33">
        <f t="shared" si="4"/>
        <v>516.73248032838751</v>
      </c>
      <c r="N33" s="2"/>
      <c r="O33" s="20"/>
      <c r="P33" s="2"/>
    </row>
    <row r="34" spans="1:16">
      <c r="A34" s="18"/>
      <c r="B34" s="19"/>
      <c r="C34">
        <f t="shared" si="5"/>
        <v>378.61692791371473</v>
      </c>
      <c r="D34" s="2"/>
      <c r="E34">
        <f t="shared" si="5"/>
        <v>71.63069857603837</v>
      </c>
      <c r="F34" s="2"/>
      <c r="G34">
        <f t="shared" si="1"/>
        <v>6512.1267660326994</v>
      </c>
      <c r="H34" s="2"/>
      <c r="I34">
        <f t="shared" si="2"/>
        <v>819.79795580850271</v>
      </c>
      <c r="J34" s="2"/>
      <c r="K34">
        <f t="shared" si="3"/>
        <v>1722.4721391983312</v>
      </c>
      <c r="L34" s="2"/>
      <c r="M34">
        <f t="shared" si="4"/>
        <v>495.35551247071413</v>
      </c>
      <c r="N34" s="2"/>
      <c r="O34" s="20"/>
      <c r="P34" s="2"/>
    </row>
    <row r="35" spans="1:16">
      <c r="A35" s="18"/>
      <c r="B35" s="19"/>
      <c r="C35">
        <f t="shared" si="5"/>
        <v>312.26290706425959</v>
      </c>
      <c r="D35" s="2"/>
      <c r="E35">
        <f t="shared" si="5"/>
        <v>48.437879060103064</v>
      </c>
      <c r="F35" s="2"/>
      <c r="G35">
        <f t="shared" si="1"/>
        <v>6529.834059870801</v>
      </c>
      <c r="H35" s="2"/>
      <c r="I35">
        <f t="shared" si="2"/>
        <v>960.74183759935818</v>
      </c>
      <c r="J35" s="2"/>
      <c r="K35">
        <f t="shared" si="3"/>
        <v>1693.6201119826951</v>
      </c>
      <c r="L35" s="2"/>
      <c r="M35">
        <f t="shared" si="4"/>
        <v>455.10320442278368</v>
      </c>
      <c r="N35" s="2"/>
      <c r="O35" s="20"/>
      <c r="P35" s="2"/>
    </row>
    <row r="36" spans="1:16">
      <c r="A36" s="18"/>
      <c r="B36" s="19"/>
      <c r="C36">
        <f t="shared" si="5"/>
        <v>273.11014352580617</v>
      </c>
      <c r="D36" s="2"/>
      <c r="E36">
        <f t="shared" si="5"/>
        <v>49.248555102073347</v>
      </c>
      <c r="F36" s="2"/>
      <c r="G36">
        <f t="shared" si="1"/>
        <v>6433.4817572514257</v>
      </c>
      <c r="H36" s="2"/>
      <c r="I36">
        <f t="shared" si="2"/>
        <v>1032.6018478259564</v>
      </c>
      <c r="J36" s="2"/>
      <c r="K36">
        <f t="shared" si="3"/>
        <v>1756.8608033968819</v>
      </c>
      <c r="L36" s="2"/>
      <c r="M36">
        <f t="shared" si="4"/>
        <v>454.69689289785845</v>
      </c>
      <c r="N36" s="2"/>
      <c r="O36" s="20"/>
      <c r="P36" s="2"/>
    </row>
    <row r="37" spans="1:16">
      <c r="A37" s="18"/>
      <c r="B37" s="19"/>
      <c r="C37">
        <f t="shared" si="5"/>
        <v>260.20463707374779</v>
      </c>
      <c r="D37" s="2"/>
      <c r="E37">
        <f t="shared" si="5"/>
        <v>50.277412178532877</v>
      </c>
      <c r="F37" s="2"/>
      <c r="G37">
        <f t="shared" si="1"/>
        <v>6375.7340496999459</v>
      </c>
      <c r="H37" s="2"/>
      <c r="I37">
        <f t="shared" si="2"/>
        <v>1088.5067567537074</v>
      </c>
      <c r="J37" s="2"/>
      <c r="K37">
        <f t="shared" si="3"/>
        <v>1793.9426175218721</v>
      </c>
      <c r="L37" s="2"/>
      <c r="M37">
        <f t="shared" si="4"/>
        <v>431.33452677219555</v>
      </c>
      <c r="N37" s="2"/>
      <c r="O37" s="20"/>
      <c r="P37" s="2"/>
    </row>
    <row r="38" spans="1:16">
      <c r="A38" s="18"/>
      <c r="B38" s="19"/>
      <c r="C38">
        <f t="shared" si="5"/>
        <v>217.97548259223981</v>
      </c>
      <c r="D38" s="2"/>
      <c r="E38">
        <f t="shared" si="5"/>
        <v>46.705243843802357</v>
      </c>
      <c r="F38" s="2"/>
      <c r="G38">
        <f t="shared" si="1"/>
        <v>6420.1943907460245</v>
      </c>
      <c r="H38" s="2"/>
      <c r="I38">
        <f t="shared" si="2"/>
        <v>1139.5593353222482</v>
      </c>
      <c r="J38" s="2"/>
      <c r="K38">
        <f t="shared" si="3"/>
        <v>1752.6079033654041</v>
      </c>
      <c r="L38" s="2"/>
      <c r="M38">
        <f t="shared" si="4"/>
        <v>422.9576441302803</v>
      </c>
      <c r="N38" s="2"/>
      <c r="O38" s="20"/>
      <c r="P38" s="2"/>
    </row>
    <row r="39" spans="1:16">
      <c r="C39">
        <f t="shared" si="5"/>
        <v>204.38697485088139</v>
      </c>
      <c r="E39">
        <f t="shared" si="5"/>
        <v>27.037071394173761</v>
      </c>
      <c r="G39">
        <f t="shared" si="1"/>
        <v>6313.1834054222227</v>
      </c>
      <c r="I39">
        <f t="shared" si="2"/>
        <v>1211.3995530189973</v>
      </c>
      <c r="K39">
        <f t="shared" si="3"/>
        <v>1830.0256459077968</v>
      </c>
      <c r="M39">
        <f t="shared" si="4"/>
        <v>413.967349405927</v>
      </c>
    </row>
    <row r="40" spans="1:16">
      <c r="C40">
        <f t="shared" si="5"/>
        <v>193.83468602656546</v>
      </c>
      <c r="E40">
        <f t="shared" si="5"/>
        <v>26.539369100701787</v>
      </c>
      <c r="G40">
        <f t="shared" si="1"/>
        <v>6174.3040313256852</v>
      </c>
      <c r="I40">
        <f t="shared" si="2"/>
        <v>1392.1222878886038</v>
      </c>
      <c r="K40">
        <f t="shared" si="3"/>
        <v>1822.9883459251262</v>
      </c>
      <c r="M40">
        <f t="shared" si="4"/>
        <v>390.21127973331562</v>
      </c>
    </row>
    <row r="41" spans="1:16">
      <c r="C41">
        <f t="shared" si="5"/>
        <v>205.54213898766122</v>
      </c>
      <c r="E41">
        <f t="shared" si="5"/>
        <v>38.758880192458982</v>
      </c>
      <c r="G41">
        <f t="shared" si="1"/>
        <v>6076.3025569638112</v>
      </c>
      <c r="I41">
        <f t="shared" si="2"/>
        <v>1450.2203469642538</v>
      </c>
      <c r="K41">
        <f t="shared" si="3"/>
        <v>1854.9617988572522</v>
      </c>
      <c r="M41">
        <f t="shared" si="4"/>
        <v>374.21427803456311</v>
      </c>
    </row>
    <row r="42" spans="1:16">
      <c r="C42">
        <f t="shared" si="5"/>
        <v>203.8659782430654</v>
      </c>
      <c r="E42">
        <f t="shared" si="5"/>
        <v>37.04541604406127</v>
      </c>
      <c r="G42">
        <f t="shared" si="1"/>
        <v>6003.7421853011938</v>
      </c>
      <c r="I42">
        <f t="shared" si="2"/>
        <v>1501.7502554777432</v>
      </c>
      <c r="K42">
        <f t="shared" si="3"/>
        <v>1872.8856142061054</v>
      </c>
      <c r="M42">
        <f t="shared" si="4"/>
        <v>380.71055072783054</v>
      </c>
    </row>
    <row r="43" spans="1:16">
      <c r="C43">
        <f t="shared" si="5"/>
        <v>193.88917551852006</v>
      </c>
      <c r="E43">
        <f t="shared" si="5"/>
        <v>32.850249875222495</v>
      </c>
      <c r="G43">
        <f t="shared" si="1"/>
        <v>5934.3955291303409</v>
      </c>
      <c r="I43">
        <f t="shared" si="2"/>
        <v>1589.4978340506273</v>
      </c>
      <c r="K43">
        <f t="shared" si="3"/>
        <v>1882.2949248744785</v>
      </c>
      <c r="M43">
        <f t="shared" si="4"/>
        <v>367.0722865508111</v>
      </c>
    </row>
    <row r="44" spans="1:16">
      <c r="C44">
        <f t="shared" si="5"/>
        <v>186.98874922220114</v>
      </c>
      <c r="E44">
        <f t="shared" si="5"/>
        <v>33.508481043190855</v>
      </c>
      <c r="G44">
        <f t="shared" si="1"/>
        <v>5870.5106075485264</v>
      </c>
      <c r="I44">
        <f t="shared" si="2"/>
        <v>1631.2841462024103</v>
      </c>
      <c r="K44">
        <f t="shared" si="3"/>
        <v>1920.855794177081</v>
      </c>
      <c r="M44">
        <f t="shared" si="4"/>
        <v>356.85222180658877</v>
      </c>
    </row>
    <row r="45" spans="1:16">
      <c r="C45">
        <f t="shared" si="5"/>
        <v>172.92012668887196</v>
      </c>
      <c r="E45">
        <f t="shared" si="5"/>
        <v>26.772809730882962</v>
      </c>
      <c r="G45">
        <f t="shared" si="1"/>
        <v>5762.547777185865</v>
      </c>
      <c r="I45">
        <f t="shared" si="2"/>
        <v>1714.5875899537916</v>
      </c>
      <c r="K45">
        <f t="shared" si="3"/>
        <v>1965.590676035318</v>
      </c>
      <c r="M45">
        <f t="shared" si="4"/>
        <v>357.58102040527137</v>
      </c>
    </row>
    <row r="46" spans="1:16">
      <c r="C46">
        <f t="shared" si="5"/>
        <v>171.40721808182985</v>
      </c>
      <c r="E46">
        <f t="shared" si="5"/>
        <v>26.182114888911418</v>
      </c>
      <c r="G46">
        <f t="shared" si="1"/>
        <v>5853.3214239644076</v>
      </c>
      <c r="I46">
        <f t="shared" si="2"/>
        <v>1513.0936606277662</v>
      </c>
      <c r="K46">
        <f t="shared" si="3"/>
        <v>2048.4317805211294</v>
      </c>
      <c r="M46">
        <f t="shared" si="4"/>
        <v>387.56380191595576</v>
      </c>
    </row>
    <row r="47" spans="1:16">
      <c r="C47">
        <f t="shared" si="5"/>
        <v>179.69029796336122</v>
      </c>
      <c r="E47">
        <f t="shared" si="5"/>
        <v>27.456846986300331</v>
      </c>
      <c r="G47">
        <f t="shared" si="1"/>
        <v>5823.0689304940479</v>
      </c>
      <c r="I47">
        <f t="shared" si="2"/>
        <v>1530.7859771777346</v>
      </c>
      <c r="K47">
        <f t="shared" si="3"/>
        <v>2035.2072299667814</v>
      </c>
      <c r="M47">
        <f t="shared" si="4"/>
        <v>403.7907174117758</v>
      </c>
    </row>
    <row r="48" spans="1:16">
      <c r="C48">
        <f t="shared" si="5"/>
        <v>169.39263892472502</v>
      </c>
      <c r="E48">
        <f t="shared" si="5"/>
        <v>27.72872807317799</v>
      </c>
      <c r="G48">
        <f t="shared" si="1"/>
        <v>5746.2129721452311</v>
      </c>
      <c r="I48">
        <f t="shared" si="2"/>
        <v>1478.6583978699887</v>
      </c>
      <c r="K48">
        <f t="shared" si="3"/>
        <v>2146.5749636659411</v>
      </c>
      <c r="M48">
        <f t="shared" si="4"/>
        <v>431.43229932093618</v>
      </c>
    </row>
    <row r="49" spans="3:13">
      <c r="C49">
        <f t="shared" si="5"/>
        <v>126.26993022701821</v>
      </c>
      <c r="E49">
        <f t="shared" si="5"/>
        <v>22.540093568163648</v>
      </c>
      <c r="G49">
        <f t="shared" si="1"/>
        <v>5731.4020533366402</v>
      </c>
      <c r="I49">
        <f t="shared" si="2"/>
        <v>1415.8304786773554</v>
      </c>
      <c r="K49">
        <f t="shared" si="3"/>
        <v>2175.8766246003429</v>
      </c>
      <c r="M49">
        <f t="shared" si="4"/>
        <v>528.08081959047945</v>
      </c>
    </row>
    <row r="50" spans="3:13">
      <c r="C50">
        <f t="shared" si="5"/>
        <v>139.34799166725151</v>
      </c>
      <c r="E50">
        <f t="shared" si="5"/>
        <v>27.571202666509372</v>
      </c>
      <c r="G50">
        <f t="shared" si="1"/>
        <v>5536.2528392716104</v>
      </c>
      <c r="I50">
        <f t="shared" si="2"/>
        <v>1545.9575911917361</v>
      </c>
      <c r="K50">
        <f t="shared" si="3"/>
        <v>2192.068730812261</v>
      </c>
      <c r="M50">
        <f t="shared" si="4"/>
        <v>558.80164439063037</v>
      </c>
    </row>
    <row r="51" spans="3:13">
      <c r="C51">
        <f t="shared" si="5"/>
        <v>172.51685655736804</v>
      </c>
      <c r="E51">
        <f t="shared" si="5"/>
        <v>32.792537352437812</v>
      </c>
      <c r="G51">
        <f t="shared" si="1"/>
        <v>5373.1298245110065</v>
      </c>
      <c r="I51">
        <f t="shared" si="2"/>
        <v>1553.0014721869807</v>
      </c>
      <c r="K51">
        <f t="shared" si="3"/>
        <v>2245.116813284521</v>
      </c>
      <c r="M51">
        <f t="shared" si="4"/>
        <v>623.44249610768713</v>
      </c>
    </row>
    <row r="52" spans="3:13">
      <c r="C52">
        <f t="shared" si="5"/>
        <v>138.62952073769844</v>
      </c>
      <c r="E52">
        <f t="shared" si="5"/>
        <v>30.741374368136583</v>
      </c>
      <c r="G52">
        <f t="shared" si="1"/>
        <v>5118.8152655033791</v>
      </c>
      <c r="I52">
        <f t="shared" si="2"/>
        <v>1684.5019718384594</v>
      </c>
      <c r="K52">
        <f t="shared" si="3"/>
        <v>2322.2499884313474</v>
      </c>
      <c r="M52">
        <f t="shared" si="4"/>
        <v>705.06187912097869</v>
      </c>
    </row>
    <row r="53" spans="3:13">
      <c r="C53">
        <f t="shared" si="5"/>
        <v>160.27700140140249</v>
      </c>
      <c r="E53">
        <f t="shared" si="5"/>
        <v>30.799538375021662</v>
      </c>
      <c r="G53">
        <f t="shared" si="1"/>
        <v>5081.9540690418762</v>
      </c>
      <c r="I53">
        <f t="shared" si="2"/>
        <v>1767.8518832468128</v>
      </c>
      <c r="K53">
        <f t="shared" si="3"/>
        <v>2335.2937453387744</v>
      </c>
      <c r="M53">
        <f t="shared" si="4"/>
        <v>623.73444760466782</v>
      </c>
    </row>
    <row r="56" spans="3:13" s="26" customFormat="1" ht="12">
      <c r="C56" s="25">
        <v>5.4537139196008333</v>
      </c>
      <c r="D56" s="25"/>
      <c r="E56" s="25">
        <v>1.0738812780469087</v>
      </c>
      <c r="F56" s="25"/>
      <c r="G56" s="25">
        <v>62.60718397094962</v>
      </c>
      <c r="H56" s="25"/>
      <c r="I56" s="25">
        <v>7.3484851179627055</v>
      </c>
      <c r="J56" s="25"/>
      <c r="K56" s="25">
        <v>17.270364018899855</v>
      </c>
      <c r="L56" s="25"/>
      <c r="M56" s="25">
        <v>6.2463716945400671</v>
      </c>
    </row>
    <row r="57" spans="3:13" s="26" customFormat="1" ht="12">
      <c r="C57" s="25">
        <v>5.7245168726643492</v>
      </c>
      <c r="D57" s="25"/>
      <c r="E57" s="25">
        <v>1.0005277314363266</v>
      </c>
      <c r="F57" s="25"/>
      <c r="G57" s="25">
        <v>62.988175400301586</v>
      </c>
      <c r="H57" s="25"/>
      <c r="I57" s="25">
        <v>7.7453656605228725</v>
      </c>
      <c r="J57" s="25"/>
      <c r="K57" s="25">
        <v>16.924826107055601</v>
      </c>
      <c r="L57" s="25"/>
      <c r="M57" s="25">
        <v>5.6165882280192561</v>
      </c>
    </row>
    <row r="58" spans="3:13" s="26" customFormat="1" ht="12">
      <c r="C58" s="25">
        <v>5.2380739841237105</v>
      </c>
      <c r="D58" s="25"/>
      <c r="E58" s="25">
        <v>0.98539284427574725</v>
      </c>
      <c r="F58" s="25"/>
      <c r="G58" s="25">
        <v>63.553958871228012</v>
      </c>
      <c r="H58" s="25"/>
      <c r="I58" s="25">
        <v>8.1915949654733335</v>
      </c>
      <c r="J58" s="25"/>
      <c r="K58" s="25">
        <v>16.980164063747438</v>
      </c>
      <c r="L58" s="25"/>
      <c r="M58" s="25">
        <v>5.0508152711517749</v>
      </c>
    </row>
    <row r="59" spans="3:13" s="26" customFormat="1" ht="12">
      <c r="C59" s="25">
        <v>4.059360782359434</v>
      </c>
      <c r="D59" s="25"/>
      <c r="E59" s="25">
        <v>1.1003616705941393</v>
      </c>
      <c r="F59" s="25"/>
      <c r="G59" s="25">
        <v>63.793342685768884</v>
      </c>
      <c r="H59" s="25"/>
      <c r="I59" s="25">
        <v>8.5665164060654462</v>
      </c>
      <c r="J59" s="25"/>
      <c r="K59" s="25">
        <v>17.313093651928227</v>
      </c>
      <c r="L59" s="25"/>
      <c r="M59" s="25">
        <v>5.1673248032838748</v>
      </c>
    </row>
    <row r="60" spans="3:13" s="26" customFormat="1" ht="12">
      <c r="C60" s="25">
        <v>3.7861692791371473</v>
      </c>
      <c r="D60" s="25"/>
      <c r="E60" s="25">
        <v>0.71630698576038376</v>
      </c>
      <c r="F60" s="25"/>
      <c r="G60" s="25">
        <v>65.121267660326993</v>
      </c>
      <c r="H60" s="25"/>
      <c r="I60" s="25">
        <v>8.1979795580850272</v>
      </c>
      <c r="J60" s="25"/>
      <c r="K60" s="25">
        <v>17.224721391983312</v>
      </c>
      <c r="L60" s="25"/>
      <c r="M60" s="25">
        <v>4.9535551247071412</v>
      </c>
    </row>
    <row r="61" spans="3:13" s="26" customFormat="1" ht="12">
      <c r="C61" s="25">
        <v>3.1226290706425957</v>
      </c>
      <c r="D61" s="25"/>
      <c r="E61" s="25">
        <v>0.48437879060103062</v>
      </c>
      <c r="F61" s="25"/>
      <c r="G61" s="25">
        <v>65.298340598708009</v>
      </c>
      <c r="H61" s="25"/>
      <c r="I61" s="25">
        <v>9.6074183759935821</v>
      </c>
      <c r="J61" s="25"/>
      <c r="K61" s="25">
        <v>16.936201119826951</v>
      </c>
      <c r="L61" s="25"/>
      <c r="M61" s="25">
        <v>4.5510320442278367</v>
      </c>
    </row>
    <row r="62" spans="3:13" s="26" customFormat="1" ht="12">
      <c r="C62" s="25">
        <v>2.7311014352580618</v>
      </c>
      <c r="D62" s="25"/>
      <c r="E62" s="25">
        <v>0.49248555102073344</v>
      </c>
      <c r="F62" s="25"/>
      <c r="G62" s="25">
        <v>64.334817572514254</v>
      </c>
      <c r="H62" s="25"/>
      <c r="I62" s="25">
        <v>10.326018478259565</v>
      </c>
      <c r="J62" s="25"/>
      <c r="K62" s="25">
        <v>17.568608033968818</v>
      </c>
      <c r="L62" s="25"/>
      <c r="M62" s="25">
        <v>4.5469689289785844</v>
      </c>
    </row>
    <row r="63" spans="3:13" s="26" customFormat="1" ht="12">
      <c r="C63" s="25">
        <v>2.6020463707374781</v>
      </c>
      <c r="D63" s="25"/>
      <c r="E63" s="25">
        <v>0.50277412178532876</v>
      </c>
      <c r="F63" s="25"/>
      <c r="G63" s="25">
        <v>63.757340496999461</v>
      </c>
      <c r="H63" s="25"/>
      <c r="I63" s="25">
        <v>10.885067567537074</v>
      </c>
      <c r="J63" s="25"/>
      <c r="K63" s="25">
        <v>17.939426175218721</v>
      </c>
      <c r="L63" s="25"/>
      <c r="M63" s="25">
        <v>4.3133452677219557</v>
      </c>
    </row>
    <row r="64" spans="3:13" s="26" customFormat="1" ht="12">
      <c r="C64" s="25">
        <v>2.179754825922398</v>
      </c>
      <c r="D64" s="25"/>
      <c r="E64" s="25">
        <v>0.46705243843802358</v>
      </c>
      <c r="F64" s="25"/>
      <c r="G64" s="25">
        <v>64.201943907460247</v>
      </c>
      <c r="H64" s="25"/>
      <c r="I64" s="25">
        <v>11.395593353222482</v>
      </c>
      <c r="J64" s="25"/>
      <c r="K64" s="25">
        <v>17.526079033654042</v>
      </c>
      <c r="L64" s="25"/>
      <c r="M64" s="25">
        <v>4.229576441302803</v>
      </c>
    </row>
    <row r="65" spans="3:13" s="26" customFormat="1" ht="12">
      <c r="C65" s="25">
        <v>2.043869748508814</v>
      </c>
      <c r="D65" s="25"/>
      <c r="E65" s="25">
        <v>0.27037071394173762</v>
      </c>
      <c r="F65" s="25"/>
      <c r="G65" s="25">
        <v>63.131834054222224</v>
      </c>
      <c r="H65" s="25"/>
      <c r="I65" s="25">
        <v>12.113995530189973</v>
      </c>
      <c r="J65" s="25"/>
      <c r="K65" s="25">
        <v>18.300256459077968</v>
      </c>
      <c r="L65" s="25"/>
      <c r="M65" s="25">
        <v>4.1396734940592701</v>
      </c>
    </row>
    <row r="66" spans="3:13" s="26" customFormat="1" ht="12">
      <c r="C66" s="25">
        <v>1.9383468602656546</v>
      </c>
      <c r="D66" s="25"/>
      <c r="E66" s="25">
        <v>0.26539369100701787</v>
      </c>
      <c r="F66" s="25"/>
      <c r="G66" s="25">
        <v>61.743040313256856</v>
      </c>
      <c r="H66" s="25"/>
      <c r="I66" s="25">
        <v>13.921222878886038</v>
      </c>
      <c r="J66" s="25"/>
      <c r="K66" s="25">
        <v>18.229883459251262</v>
      </c>
      <c r="L66" s="25"/>
      <c r="M66" s="25">
        <v>3.9021127973331562</v>
      </c>
    </row>
    <row r="67" spans="3:13" s="26" customFormat="1" ht="12">
      <c r="C67" s="25">
        <v>2.0554213898766123</v>
      </c>
      <c r="D67" s="25"/>
      <c r="E67" s="25">
        <v>0.38758880192458983</v>
      </c>
      <c r="F67" s="25"/>
      <c r="G67" s="25">
        <v>60.76302556963811</v>
      </c>
      <c r="H67" s="25"/>
      <c r="I67" s="25">
        <v>14.502203469642538</v>
      </c>
      <c r="J67" s="25"/>
      <c r="K67" s="25">
        <v>18.549617988572521</v>
      </c>
      <c r="L67" s="25"/>
      <c r="M67" s="25">
        <v>3.7421427803456311</v>
      </c>
    </row>
    <row r="68" spans="3:13" s="26" customFormat="1" ht="12">
      <c r="C68" s="25">
        <v>2.038659782430654</v>
      </c>
      <c r="D68" s="25"/>
      <c r="E68" s="25">
        <v>0.37045416044061269</v>
      </c>
      <c r="F68" s="25"/>
      <c r="G68" s="25">
        <v>60.037421853011942</v>
      </c>
      <c r="H68" s="25"/>
      <c r="I68" s="25">
        <v>15.017502554777431</v>
      </c>
      <c r="J68" s="25"/>
      <c r="K68" s="25">
        <v>18.728856142061055</v>
      </c>
      <c r="L68" s="25"/>
      <c r="M68" s="25">
        <v>3.8071055072783051</v>
      </c>
    </row>
    <row r="69" spans="3:13" s="26" customFormat="1" ht="12">
      <c r="C69" s="25">
        <v>1.9388917551852007</v>
      </c>
      <c r="D69" s="25"/>
      <c r="E69" s="25">
        <v>0.32850249875222498</v>
      </c>
      <c r="F69" s="25"/>
      <c r="G69" s="25">
        <v>59.343955291303409</v>
      </c>
      <c r="H69" s="25"/>
      <c r="I69" s="25">
        <v>15.894978340506272</v>
      </c>
      <c r="J69" s="25"/>
      <c r="K69" s="25">
        <v>18.822949248744784</v>
      </c>
      <c r="L69" s="25"/>
      <c r="M69" s="25">
        <v>3.670722865508111</v>
      </c>
    </row>
    <row r="70" spans="3:13" s="26" customFormat="1" ht="12">
      <c r="C70" s="25">
        <v>1.8698874922220114</v>
      </c>
      <c r="D70" s="25"/>
      <c r="E70" s="25">
        <v>0.33508481043190858</v>
      </c>
      <c r="F70" s="25"/>
      <c r="G70" s="25">
        <v>58.705106075485268</v>
      </c>
      <c r="H70" s="25"/>
      <c r="I70" s="25">
        <v>16.312841462024103</v>
      </c>
      <c r="J70" s="25"/>
      <c r="K70" s="25">
        <v>19.20855794177081</v>
      </c>
      <c r="L70" s="25"/>
      <c r="M70" s="25">
        <v>3.5685222180658878</v>
      </c>
    </row>
    <row r="71" spans="3:13" s="26" customFormat="1" ht="12">
      <c r="C71" s="25">
        <v>1.7292012668887196</v>
      </c>
      <c r="D71" s="25"/>
      <c r="E71" s="25">
        <v>0.26772809730882963</v>
      </c>
      <c r="F71" s="25"/>
      <c r="G71" s="25">
        <v>57.625477771858648</v>
      </c>
      <c r="H71" s="25"/>
      <c r="I71" s="25">
        <v>17.145875899537916</v>
      </c>
      <c r="J71" s="25"/>
      <c r="K71" s="25">
        <v>19.655906760353179</v>
      </c>
      <c r="L71" s="25"/>
      <c r="M71" s="25">
        <v>3.5758102040527135</v>
      </c>
    </row>
    <row r="72" spans="3:13" s="26" customFormat="1" ht="12">
      <c r="C72" s="25">
        <v>1.7140721808182986</v>
      </c>
      <c r="D72" s="25"/>
      <c r="E72" s="25">
        <v>0.26182114888911417</v>
      </c>
      <c r="F72" s="25"/>
      <c r="G72" s="25">
        <v>58.533214239644074</v>
      </c>
      <c r="H72" s="25"/>
      <c r="I72" s="25">
        <v>15.130936606277661</v>
      </c>
      <c r="J72" s="25"/>
      <c r="K72" s="25">
        <v>20.484317805211294</v>
      </c>
      <c r="L72" s="25"/>
      <c r="M72" s="25">
        <v>3.8756380191595574</v>
      </c>
    </row>
    <row r="73" spans="3:13" s="26" customFormat="1" ht="12">
      <c r="C73" s="25">
        <v>1.7969029796336122</v>
      </c>
      <c r="D73" s="25"/>
      <c r="E73" s="25">
        <v>0.27456846986300332</v>
      </c>
      <c r="F73" s="25"/>
      <c r="G73" s="25">
        <v>58.230689304940476</v>
      </c>
      <c r="H73" s="25"/>
      <c r="I73" s="25">
        <v>15.307859771777347</v>
      </c>
      <c r="J73" s="25"/>
      <c r="K73" s="25">
        <v>20.352072299667814</v>
      </c>
      <c r="L73" s="25"/>
      <c r="M73" s="25">
        <v>4.0379071741177581</v>
      </c>
    </row>
    <row r="74" spans="3:13" s="26" customFormat="1" ht="12">
      <c r="C74" s="25">
        <v>1.6939263892472503</v>
      </c>
      <c r="D74" s="25"/>
      <c r="E74" s="25">
        <v>0.27728728073177988</v>
      </c>
      <c r="F74" s="25"/>
      <c r="G74" s="25">
        <v>57.462129721452307</v>
      </c>
      <c r="H74" s="25"/>
      <c r="I74" s="25">
        <v>14.786583978699888</v>
      </c>
      <c r="J74" s="25"/>
      <c r="K74" s="25">
        <v>21.46574963665941</v>
      </c>
      <c r="L74" s="25"/>
      <c r="M74" s="25">
        <v>4.3143229932093616</v>
      </c>
    </row>
    <row r="75" spans="3:13" s="26" customFormat="1" ht="12">
      <c r="C75" s="25">
        <v>1.262699302270182</v>
      </c>
      <c r="D75" s="25"/>
      <c r="E75" s="25">
        <v>0.22540093568163647</v>
      </c>
      <c r="F75" s="25"/>
      <c r="G75" s="25">
        <v>57.314020533366403</v>
      </c>
      <c r="H75" s="25"/>
      <c r="I75" s="25">
        <v>14.158304786773554</v>
      </c>
      <c r="J75" s="25"/>
      <c r="K75" s="25">
        <v>21.758766246003429</v>
      </c>
      <c r="L75" s="25"/>
      <c r="M75" s="25">
        <v>5.280808195904795</v>
      </c>
    </row>
    <row r="76" spans="3:13" s="26" customFormat="1" ht="12">
      <c r="C76" s="25">
        <v>1.3934799166725149</v>
      </c>
      <c r="D76" s="25"/>
      <c r="E76" s="25">
        <v>0.2757120266650937</v>
      </c>
      <c r="F76" s="25"/>
      <c r="G76" s="25">
        <v>55.362528392716101</v>
      </c>
      <c r="H76" s="25"/>
      <c r="I76" s="25">
        <v>15.459575911917362</v>
      </c>
      <c r="J76" s="25"/>
      <c r="K76" s="25">
        <v>21.920687308122609</v>
      </c>
      <c r="L76" s="25"/>
      <c r="M76" s="25">
        <v>5.5880164439063043</v>
      </c>
    </row>
    <row r="77" spans="3:13" s="26" customFormat="1" ht="12">
      <c r="C77" s="25">
        <v>1.7251685655736804</v>
      </c>
      <c r="D77" s="25"/>
      <c r="E77" s="25">
        <v>0.32792537352437812</v>
      </c>
      <c r="F77" s="25"/>
      <c r="G77" s="25">
        <v>53.731298245110068</v>
      </c>
      <c r="H77" s="25"/>
      <c r="I77" s="25">
        <v>15.530014721869806</v>
      </c>
      <c r="J77" s="25"/>
      <c r="K77" s="25">
        <v>22.451168132845211</v>
      </c>
      <c r="L77" s="25"/>
      <c r="M77" s="25">
        <v>6.2344249610768712</v>
      </c>
    </row>
    <row r="78" spans="3:13" s="26" customFormat="1" ht="12">
      <c r="C78" s="25">
        <v>1.3862952073769843</v>
      </c>
      <c r="D78" s="25"/>
      <c r="E78" s="25">
        <v>0.30741374368136581</v>
      </c>
      <c r="F78" s="25"/>
      <c r="G78" s="25">
        <v>51.18815265503379</v>
      </c>
      <c r="H78" s="25"/>
      <c r="I78" s="25">
        <v>16.845019718384595</v>
      </c>
      <c r="J78" s="25"/>
      <c r="K78" s="25">
        <v>23.222499884313475</v>
      </c>
      <c r="L78" s="25"/>
      <c r="M78" s="25">
        <v>7.0506187912097866</v>
      </c>
    </row>
    <row r="79" spans="3:13" s="26" customFormat="1" ht="12">
      <c r="C79" s="25">
        <v>1.5981683844790244</v>
      </c>
      <c r="D79" s="25"/>
      <c r="E79" s="25">
        <v>0.30711111424048243</v>
      </c>
      <c r="F79" s="25"/>
      <c r="G79" s="25">
        <v>50.673635353189169</v>
      </c>
      <c r="H79" s="25"/>
      <c r="I79" s="25">
        <v>17.627762957524588</v>
      </c>
      <c r="J79" s="25"/>
      <c r="K79" s="25">
        <v>23.285890050594503</v>
      </c>
      <c r="L79" s="25"/>
      <c r="M79" s="25">
        <v>6.5072188316268598</v>
      </c>
    </row>
    <row r="80" spans="3:13" s="26" customFormat="1" ht="12"/>
    <row r="81" s="26" customFormat="1" ht="12"/>
    <row r="82" s="26" customFormat="1" ht="12"/>
    <row r="83" s="26" customFormat="1" ht="12"/>
    <row r="84" s="26" customFormat="1" ht="12"/>
    <row r="85" s="26" customFormat="1" ht="12"/>
    <row r="86" s="26" customFormat="1" ht="12"/>
    <row r="87" s="26" customFormat="1" ht="12"/>
    <row r="88" s="26" customFormat="1" ht="12"/>
    <row r="89" s="26" customFormat="1" ht="12"/>
    <row r="90" s="26" customFormat="1" ht="12"/>
    <row r="91" s="26" customFormat="1" ht="12"/>
    <row r="92" s="26" customFormat="1" ht="12"/>
    <row r="93" s="26" customFormat="1" ht="12"/>
    <row r="94" s="26" customFormat="1" ht="12"/>
    <row r="95" s="26" customFormat="1" ht="12"/>
    <row r="96" s="26" customFormat="1" ht="12"/>
    <row r="97" s="26" customFormat="1" ht="12"/>
    <row r="98" s="26" customFormat="1" ht="12"/>
    <row r="99" s="26" customFormat="1" ht="12"/>
    <row r="100" s="26" customFormat="1" ht="12"/>
    <row r="101" s="26" customFormat="1" ht="12"/>
    <row r="102" s="26" customFormat="1" ht="12"/>
  </sheetData>
  <mergeCells count="7">
    <mergeCell ref="J1:K1"/>
    <mergeCell ref="L1:M1"/>
    <mergeCell ref="N1:O1"/>
    <mergeCell ref="B1:C1"/>
    <mergeCell ref="D1:E1"/>
    <mergeCell ref="F1:G1"/>
    <mergeCell ref="H1:I1"/>
  </mergeCells>
  <phoneticPr fontId="27" type="noConversion"/>
  <conditionalFormatting sqref="O36">
    <cfRule type="expression" dxfId="1" priority="1" stopIfTrue="1">
      <formula>IF(ROUND(O36,0)&lt;&gt;ROUND(SUM(S53:S64),0),1,0)</formula>
    </cfRule>
  </conditionalFormatting>
  <conditionalFormatting sqref="O37">
    <cfRule type="expression" dxfId="0" priority="2" stopIfTrue="1">
      <formula>IF(ROUND(O37,0)&lt;&gt;ROUND(SUM(S65:S76),0),1,0)</formula>
    </cfRule>
  </conditionalFormatting>
  <pageMargins left="0.75" right="0.75" top="1" bottom="1" header="0" footer="0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2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2020-05-15T07:49:37Z</cp:lastPrinted>
  <dcterms:created xsi:type="dcterms:W3CDTF">2012-05-08T09:35:02Z</dcterms:created>
  <dcterms:modified xsi:type="dcterms:W3CDTF">2020-06-13T11:13:14Z</dcterms:modified>
</cp:coreProperties>
</file>